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90" tabRatio="500"/>
  </bookViews>
  <sheets>
    <sheet name="Приложение 1 (ОТЧЕТНЫЙ ПЕРИОД) " sheetId="3" r:id="rId1"/>
    <sheet name="Приложение 2 (СВОД)" sheetId="4" r:id="rId2"/>
    <sheet name="ЗАВЕРШЕННЫЕ МЕРОПРИЯТИЯ" sheetId="5" r:id="rId3"/>
  </sheets>
  <definedNames>
    <definedName name="_xlnm.Print_Titles" localSheetId="2">'ЗАВЕРШЕННЫЕ МЕРОПРИЯТИЯ'!$3:$4</definedName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72" i="3"/>
  <c r="N471"/>
  <c r="N470"/>
  <c r="M469"/>
  <c r="L469"/>
  <c r="K469"/>
  <c r="I469"/>
  <c r="H469"/>
  <c r="G469"/>
  <c r="F469"/>
  <c r="E469"/>
  <c r="N469" s="1"/>
  <c r="E491" l="1"/>
  <c r="N476"/>
  <c r="N475"/>
  <c r="N474"/>
  <c r="M473"/>
  <c r="L473"/>
  <c r="K473"/>
  <c r="I473"/>
  <c r="H473"/>
  <c r="G473"/>
  <c r="F473"/>
  <c r="N483"/>
  <c r="N482"/>
  <c r="N481"/>
  <c r="M480"/>
  <c r="M477" s="1"/>
  <c r="L480"/>
  <c r="L477" s="1"/>
  <c r="K480"/>
  <c r="K477" s="1"/>
  <c r="I480"/>
  <c r="I477" s="1"/>
  <c r="H480"/>
  <c r="H477" s="1"/>
  <c r="G480"/>
  <c r="G477" s="1"/>
  <c r="F480"/>
  <c r="F477" s="1"/>
  <c r="E477"/>
  <c r="N479"/>
  <c r="N478"/>
  <c r="N473" l="1"/>
  <c r="N477"/>
  <c r="N480"/>
  <c r="N44"/>
  <c r="N43"/>
  <c r="N42"/>
  <c r="M41"/>
  <c r="L41"/>
  <c r="K41"/>
  <c r="I41"/>
  <c r="H41"/>
  <c r="G41"/>
  <c r="F41"/>
  <c r="E41"/>
  <c r="E487"/>
  <c r="F487"/>
  <c r="G487"/>
  <c r="H487"/>
  <c r="I487"/>
  <c r="K487"/>
  <c r="L487"/>
  <c r="M487"/>
  <c r="N488"/>
  <c r="N487" l="1"/>
  <c r="N41"/>
  <c r="N494"/>
  <c r="N493"/>
  <c r="N492"/>
  <c r="M491"/>
  <c r="L491"/>
  <c r="K491"/>
  <c r="I491"/>
  <c r="H491"/>
  <c r="G491"/>
  <c r="F491"/>
  <c r="E529"/>
  <c r="F529"/>
  <c r="G529"/>
  <c r="H529"/>
  <c r="I529"/>
  <c r="K529"/>
  <c r="L529"/>
  <c r="M529"/>
  <c r="N530"/>
  <c r="N531"/>
  <c r="N532"/>
  <c r="E533"/>
  <c r="F533"/>
  <c r="G533"/>
  <c r="H533"/>
  <c r="I533"/>
  <c r="K533"/>
  <c r="L533"/>
  <c r="M533"/>
  <c r="N534"/>
  <c r="N491" l="1"/>
  <c r="N533"/>
  <c r="N529"/>
  <c r="E466"/>
  <c r="E467"/>
  <c r="E549"/>
  <c r="E553"/>
  <c r="E559"/>
  <c r="N566"/>
  <c r="N565"/>
  <c r="N564"/>
  <c r="M563"/>
  <c r="L563"/>
  <c r="K563"/>
  <c r="I563"/>
  <c r="H563"/>
  <c r="G563"/>
  <c r="F563"/>
  <c r="E563"/>
  <c r="N562"/>
  <c r="N561"/>
  <c r="N560"/>
  <c r="M559"/>
  <c r="L559"/>
  <c r="K559"/>
  <c r="I559"/>
  <c r="H559"/>
  <c r="G559"/>
  <c r="F559"/>
  <c r="A132" i="4"/>
  <c r="A376" i="5" s="1"/>
  <c r="N563" i="3" l="1"/>
  <c r="N559"/>
  <c r="Y145" i="4"/>
  <c r="N556" i="3" l="1"/>
  <c r="N555"/>
  <c r="N554"/>
  <c r="M553"/>
  <c r="L553"/>
  <c r="K553"/>
  <c r="I553"/>
  <c r="H553"/>
  <c r="G553"/>
  <c r="F553"/>
  <c r="G427" i="5"/>
  <c r="A368"/>
  <c r="A339"/>
  <c r="A310"/>
  <c r="A281"/>
  <c r="A252"/>
  <c r="A223"/>
  <c r="A194"/>
  <c r="A165"/>
  <c r="A136"/>
  <c r="A107"/>
  <c r="A78"/>
  <c r="A40"/>
  <c r="G423"/>
  <c r="G417"/>
  <c r="G413"/>
  <c r="G407"/>
  <c r="G403"/>
  <c r="G397"/>
  <c r="G393"/>
  <c r="G387"/>
  <c r="G383"/>
  <c r="G364"/>
  <c r="G355"/>
  <c r="G348"/>
  <c r="G335"/>
  <c r="G326"/>
  <c r="G319"/>
  <c r="G306"/>
  <c r="G297"/>
  <c r="G290"/>
  <c r="G277"/>
  <c r="G268"/>
  <c r="G261"/>
  <c r="G248"/>
  <c r="G239"/>
  <c r="G232"/>
  <c r="G219"/>
  <c r="G210"/>
  <c r="G203"/>
  <c r="G190"/>
  <c r="G181"/>
  <c r="G174"/>
  <c r="G161"/>
  <c r="G152"/>
  <c r="G145"/>
  <c r="G132"/>
  <c r="G123"/>
  <c r="G116"/>
  <c r="G103"/>
  <c r="G94"/>
  <c r="G87"/>
  <c r="G74"/>
  <c r="G65"/>
  <c r="G58"/>
  <c r="G36"/>
  <c r="G27"/>
  <c r="G20"/>
  <c r="A2"/>
  <c r="A454" i="3"/>
  <c r="A425"/>
  <c r="A387"/>
  <c r="A353"/>
  <c r="A309"/>
  <c r="A280"/>
  <c r="A251"/>
  <c r="A222"/>
  <c r="A193"/>
  <c r="A164"/>
  <c r="A99"/>
  <c r="A61"/>
  <c r="M13" i="5"/>
  <c r="L13"/>
  <c r="N13" s="1"/>
  <c r="K13"/>
  <c r="G13"/>
  <c r="G8" s="1"/>
  <c r="M12"/>
  <c r="M7" s="1"/>
  <c r="L12"/>
  <c r="K12"/>
  <c r="G12"/>
  <c r="G7" s="1"/>
  <c r="M11"/>
  <c r="M6" s="1"/>
  <c r="L11"/>
  <c r="L6" s="1"/>
  <c r="K11"/>
  <c r="K10" s="1"/>
  <c r="G11"/>
  <c r="G6" s="1"/>
  <c r="M10"/>
  <c r="M8"/>
  <c r="K8"/>
  <c r="K7"/>
  <c r="G40"/>
  <c r="L8" l="1"/>
  <c r="M5"/>
  <c r="K6"/>
  <c r="K5" s="1"/>
  <c r="N12"/>
  <c r="N553" i="3"/>
  <c r="G5" i="5"/>
  <c r="L7"/>
  <c r="L5" s="1"/>
  <c r="G10"/>
  <c r="L10"/>
  <c r="N11"/>
  <c r="K20"/>
  <c r="L20"/>
  <c r="M20"/>
  <c r="N21"/>
  <c r="N22"/>
  <c r="N23"/>
  <c r="N426"/>
  <c r="N425"/>
  <c r="N424"/>
  <c r="M423"/>
  <c r="L423"/>
  <c r="K423"/>
  <c r="N420"/>
  <c r="N419"/>
  <c r="N418"/>
  <c r="M417"/>
  <c r="L417"/>
  <c r="K417"/>
  <c r="N417"/>
  <c r="N416"/>
  <c r="N415"/>
  <c r="N414"/>
  <c r="M413"/>
  <c r="L413"/>
  <c r="K413"/>
  <c r="N410"/>
  <c r="N409"/>
  <c r="N408"/>
  <c r="M407"/>
  <c r="L407"/>
  <c r="K407"/>
  <c r="N407" s="1"/>
  <c r="N406"/>
  <c r="N405"/>
  <c r="N404"/>
  <c r="M403"/>
  <c r="L403"/>
  <c r="K403"/>
  <c r="N400"/>
  <c r="N399"/>
  <c r="N398"/>
  <c r="M397"/>
  <c r="L397"/>
  <c r="K397"/>
  <c r="N397" s="1"/>
  <c r="N396"/>
  <c r="N395"/>
  <c r="N394"/>
  <c r="M393"/>
  <c r="L393"/>
  <c r="K393"/>
  <c r="N390"/>
  <c r="N389"/>
  <c r="N388"/>
  <c r="M387"/>
  <c r="L387"/>
  <c r="K387"/>
  <c r="N386"/>
  <c r="N385"/>
  <c r="N384"/>
  <c r="M383"/>
  <c r="L383"/>
  <c r="K383"/>
  <c r="N381"/>
  <c r="N8" s="1"/>
  <c r="N380"/>
  <c r="N7" s="1"/>
  <c r="N379"/>
  <c r="M378"/>
  <c r="L378"/>
  <c r="K378"/>
  <c r="G378"/>
  <c r="N371"/>
  <c r="N370"/>
  <c r="N369"/>
  <c r="B369"/>
  <c r="M368"/>
  <c r="L368"/>
  <c r="K368"/>
  <c r="G368"/>
  <c r="N367"/>
  <c r="N366"/>
  <c r="N365"/>
  <c r="M364"/>
  <c r="L364"/>
  <c r="K364"/>
  <c r="N358"/>
  <c r="N357"/>
  <c r="N356"/>
  <c r="M355"/>
  <c r="L355"/>
  <c r="K355"/>
  <c r="N351"/>
  <c r="N350"/>
  <c r="N349"/>
  <c r="M348"/>
  <c r="L348"/>
  <c r="K348"/>
  <c r="N342"/>
  <c r="N341"/>
  <c r="N340"/>
  <c r="B340"/>
  <c r="M339"/>
  <c r="L339"/>
  <c r="K339"/>
  <c r="G339"/>
  <c r="N338"/>
  <c r="N337"/>
  <c r="N336"/>
  <c r="M335"/>
  <c r="L335"/>
  <c r="K335"/>
  <c r="N329"/>
  <c r="N328"/>
  <c r="N327"/>
  <c r="M326"/>
  <c r="L326"/>
  <c r="K326"/>
  <c r="N322"/>
  <c r="N321"/>
  <c r="N320"/>
  <c r="M319"/>
  <c r="L319"/>
  <c r="K319"/>
  <c r="N319" s="1"/>
  <c r="N313"/>
  <c r="N312"/>
  <c r="N311"/>
  <c r="B311"/>
  <c r="M310"/>
  <c r="L310"/>
  <c r="K310"/>
  <c r="G310"/>
  <c r="N309"/>
  <c r="N308"/>
  <c r="N307"/>
  <c r="M306"/>
  <c r="L306"/>
  <c r="K306"/>
  <c r="N306" s="1"/>
  <c r="N300"/>
  <c r="N299"/>
  <c r="N298"/>
  <c r="M297"/>
  <c r="L297"/>
  <c r="K297"/>
  <c r="N293"/>
  <c r="N292"/>
  <c r="N291"/>
  <c r="M290"/>
  <c r="L290"/>
  <c r="K290"/>
  <c r="N284"/>
  <c r="N283"/>
  <c r="N282"/>
  <c r="B282"/>
  <c r="M281"/>
  <c r="L281"/>
  <c r="K281"/>
  <c r="G281"/>
  <c r="N280"/>
  <c r="N279"/>
  <c r="N278"/>
  <c r="M277"/>
  <c r="L277"/>
  <c r="K277"/>
  <c r="N271"/>
  <c r="N270"/>
  <c r="N269"/>
  <c r="M268"/>
  <c r="L268"/>
  <c r="K268"/>
  <c r="N268" s="1"/>
  <c r="N264"/>
  <c r="N263"/>
  <c r="N262"/>
  <c r="M261"/>
  <c r="L261"/>
  <c r="K261"/>
  <c r="N255"/>
  <c r="N254"/>
  <c r="N253"/>
  <c r="B253"/>
  <c r="M252"/>
  <c r="L252"/>
  <c r="K252"/>
  <c r="G252"/>
  <c r="N251"/>
  <c r="N250"/>
  <c r="N249"/>
  <c r="M248"/>
  <c r="L248"/>
  <c r="K248"/>
  <c r="N248" s="1"/>
  <c r="N242"/>
  <c r="N241"/>
  <c r="N240"/>
  <c r="M239"/>
  <c r="L239"/>
  <c r="K239"/>
  <c r="N235"/>
  <c r="N234"/>
  <c r="N233"/>
  <c r="M232"/>
  <c r="L232"/>
  <c r="K232"/>
  <c r="N226"/>
  <c r="N225"/>
  <c r="N224"/>
  <c r="B224"/>
  <c r="M223"/>
  <c r="L223"/>
  <c r="K223"/>
  <c r="G223"/>
  <c r="N222"/>
  <c r="N221"/>
  <c r="N220"/>
  <c r="M219"/>
  <c r="L219"/>
  <c r="K219"/>
  <c r="N213"/>
  <c r="N212"/>
  <c r="N211"/>
  <c r="M210"/>
  <c r="L210"/>
  <c r="K210"/>
  <c r="N206"/>
  <c r="N205"/>
  <c r="N204"/>
  <c r="M203"/>
  <c r="L203"/>
  <c r="K203"/>
  <c r="N203" s="1"/>
  <c r="N197"/>
  <c r="N196"/>
  <c r="N195"/>
  <c r="B195"/>
  <c r="M194"/>
  <c r="L194"/>
  <c r="K194"/>
  <c r="G194"/>
  <c r="N193"/>
  <c r="N192"/>
  <c r="N191"/>
  <c r="M190"/>
  <c r="L190"/>
  <c r="K190"/>
  <c r="N184"/>
  <c r="N183"/>
  <c r="N182"/>
  <c r="M181"/>
  <c r="L181"/>
  <c r="K181"/>
  <c r="N177"/>
  <c r="N176"/>
  <c r="N175"/>
  <c r="M174"/>
  <c r="L174"/>
  <c r="K174"/>
  <c r="N168"/>
  <c r="N167"/>
  <c r="N166"/>
  <c r="B166"/>
  <c r="M165"/>
  <c r="L165"/>
  <c r="K165"/>
  <c r="G165"/>
  <c r="N164"/>
  <c r="N163"/>
  <c r="N162"/>
  <c r="M161"/>
  <c r="L161"/>
  <c r="K161"/>
  <c r="N155"/>
  <c r="N154"/>
  <c r="N153"/>
  <c r="M152"/>
  <c r="L152"/>
  <c r="K152"/>
  <c r="N148"/>
  <c r="N147"/>
  <c r="N146"/>
  <c r="M145"/>
  <c r="L145"/>
  <c r="K145"/>
  <c r="N139"/>
  <c r="N138"/>
  <c r="N137"/>
  <c r="B137"/>
  <c r="M136"/>
  <c r="L136"/>
  <c r="K136"/>
  <c r="G136"/>
  <c r="N135"/>
  <c r="N134"/>
  <c r="N133"/>
  <c r="M132"/>
  <c r="L132"/>
  <c r="N132" s="1"/>
  <c r="K132"/>
  <c r="N126"/>
  <c r="N125"/>
  <c r="N124"/>
  <c r="M123"/>
  <c r="L123"/>
  <c r="K123"/>
  <c r="N123" s="1"/>
  <c r="N119"/>
  <c r="N118"/>
  <c r="N117"/>
  <c r="M116"/>
  <c r="L116"/>
  <c r="K116"/>
  <c r="N110"/>
  <c r="N109"/>
  <c r="N108"/>
  <c r="B108"/>
  <c r="M107"/>
  <c r="L107"/>
  <c r="K107"/>
  <c r="G107"/>
  <c r="N106"/>
  <c r="N105"/>
  <c r="N104"/>
  <c r="M103"/>
  <c r="L103"/>
  <c r="K103"/>
  <c r="N103" s="1"/>
  <c r="N97"/>
  <c r="N96"/>
  <c r="N95"/>
  <c r="M94"/>
  <c r="L94"/>
  <c r="K94"/>
  <c r="N90"/>
  <c r="N89"/>
  <c r="N88"/>
  <c r="M87"/>
  <c r="L87"/>
  <c r="K87"/>
  <c r="N87" s="1"/>
  <c r="N81"/>
  <c r="N80"/>
  <c r="N79"/>
  <c r="B79"/>
  <c r="M78"/>
  <c r="L78"/>
  <c r="K78"/>
  <c r="G78"/>
  <c r="N77"/>
  <c r="N76"/>
  <c r="N75"/>
  <c r="M74"/>
  <c r="L74"/>
  <c r="K74"/>
  <c r="N68"/>
  <c r="N67"/>
  <c r="N66"/>
  <c r="M65"/>
  <c r="L65"/>
  <c r="K65"/>
  <c r="N61"/>
  <c r="N60"/>
  <c r="N59"/>
  <c r="M58"/>
  <c r="L58"/>
  <c r="K58"/>
  <c r="N43"/>
  <c r="N42"/>
  <c r="N41"/>
  <c r="B41"/>
  <c r="M40"/>
  <c r="L40"/>
  <c r="K40"/>
  <c r="N39"/>
  <c r="N38"/>
  <c r="N37"/>
  <c r="M36"/>
  <c r="L36"/>
  <c r="K36"/>
  <c r="N30"/>
  <c r="N29"/>
  <c r="N28"/>
  <c r="M27"/>
  <c r="L27"/>
  <c r="K27"/>
  <c r="N36" l="1"/>
  <c r="N165"/>
  <c r="N181"/>
  <c r="N348"/>
  <c r="N364"/>
  <c r="N116"/>
  <c r="N277"/>
  <c r="N297"/>
  <c r="N403"/>
  <c r="N413"/>
  <c r="N27"/>
  <c r="N190"/>
  <c r="N378"/>
  <c r="N65"/>
  <c r="N74"/>
  <c r="N152"/>
  <c r="N161"/>
  <c r="N219"/>
  <c r="N232"/>
  <c r="N239"/>
  <c r="N335"/>
  <c r="N383"/>
  <c r="N387"/>
  <c r="N393"/>
  <c r="N58"/>
  <c r="N94"/>
  <c r="N223"/>
  <c r="N261"/>
  <c r="N20"/>
  <c r="N145"/>
  <c r="N174"/>
  <c r="N210"/>
  <c r="N281"/>
  <c r="N290"/>
  <c r="N326"/>
  <c r="N355"/>
  <c r="N423"/>
  <c r="N339"/>
  <c r="N310"/>
  <c r="N194"/>
  <c r="N107"/>
  <c r="N78"/>
  <c r="N40"/>
  <c r="N136"/>
  <c r="N252"/>
  <c r="N368"/>
  <c r="N10"/>
  <c r="N6"/>
  <c r="N5" s="1"/>
  <c r="R144" i="4"/>
  <c r="W145"/>
  <c r="X145"/>
  <c r="S145"/>
  <c r="S18"/>
  <c r="S150" s="1"/>
  <c r="R18"/>
  <c r="R150" s="1"/>
  <c r="L3"/>
  <c r="K3"/>
  <c r="L4"/>
  <c r="M4"/>
  <c r="K4"/>
  <c r="F4"/>
  <c r="U4" s="1"/>
  <c r="U145" s="1"/>
  <c r="G4"/>
  <c r="V4" s="1"/>
  <c r="V145" s="1"/>
  <c r="H4"/>
  <c r="I4"/>
  <c r="E4"/>
  <c r="T4" s="1"/>
  <c r="T145" s="1"/>
  <c r="K135" l="1"/>
  <c r="L135"/>
  <c r="M135"/>
  <c r="K136"/>
  <c r="L136"/>
  <c r="M136"/>
  <c r="K137"/>
  <c r="L137"/>
  <c r="M137"/>
  <c r="E135"/>
  <c r="F135"/>
  <c r="G135"/>
  <c r="H135"/>
  <c r="I135"/>
  <c r="E136"/>
  <c r="F136"/>
  <c r="G136"/>
  <c r="H136"/>
  <c r="I136"/>
  <c r="E137"/>
  <c r="F137"/>
  <c r="G137"/>
  <c r="H137"/>
  <c r="I137"/>
  <c r="N467" i="3"/>
  <c r="N137" i="4" s="1"/>
  <c r="N466" i="3"/>
  <c r="N136" i="4" s="1"/>
  <c r="N465" i="3"/>
  <c r="N135" i="4" s="1"/>
  <c r="K464" i="3"/>
  <c r="K134" i="4" s="1"/>
  <c r="F464" i="3"/>
  <c r="F134" i="4" s="1"/>
  <c r="G464" i="3"/>
  <c r="G134" i="4" s="1"/>
  <c r="H464" i="3"/>
  <c r="H134" i="4" s="1"/>
  <c r="I464" i="3"/>
  <c r="I134" i="4" s="1"/>
  <c r="E464" i="3"/>
  <c r="E134" i="4" s="1"/>
  <c r="N457" i="3" l="1"/>
  <c r="N456"/>
  <c r="N455"/>
  <c r="N428"/>
  <c r="N427"/>
  <c r="N426"/>
  <c r="N390"/>
  <c r="N389"/>
  <c r="N388"/>
  <c r="N356"/>
  <c r="N355"/>
  <c r="N354"/>
  <c r="N312"/>
  <c r="N311"/>
  <c r="N310"/>
  <c r="N283"/>
  <c r="N282"/>
  <c r="N281"/>
  <c r="N254"/>
  <c r="N253"/>
  <c r="N252"/>
  <c r="N225"/>
  <c r="N224"/>
  <c r="N223"/>
  <c r="N196"/>
  <c r="N195"/>
  <c r="N194"/>
  <c r="N167"/>
  <c r="N166"/>
  <c r="N165"/>
  <c r="N102"/>
  <c r="N101"/>
  <c r="N100"/>
  <c r="N63"/>
  <c r="N64"/>
  <c r="N62"/>
  <c r="N222" l="1"/>
  <c r="N353"/>
  <c r="N193"/>
  <c r="N454"/>
  <c r="N309"/>
  <c r="N425"/>
  <c r="N251"/>
  <c r="N164"/>
  <c r="N387"/>
  <c r="N280"/>
  <c r="N99"/>
  <c r="L11"/>
  <c r="M11"/>
  <c r="L12"/>
  <c r="M12"/>
  <c r="L13"/>
  <c r="M13"/>
  <c r="K13"/>
  <c r="K12"/>
  <c r="K11"/>
  <c r="F11"/>
  <c r="G11"/>
  <c r="H11"/>
  <c r="I11"/>
  <c r="F12"/>
  <c r="G12"/>
  <c r="H12"/>
  <c r="I12"/>
  <c r="F13"/>
  <c r="G13"/>
  <c r="H13"/>
  <c r="I13"/>
  <c r="E13"/>
  <c r="E12"/>
  <c r="K44" i="4"/>
  <c r="L44"/>
  <c r="M44"/>
  <c r="N44"/>
  <c r="K45"/>
  <c r="L45"/>
  <c r="M45"/>
  <c r="N45"/>
  <c r="K46"/>
  <c r="L46"/>
  <c r="M46"/>
  <c r="N46"/>
  <c r="N43"/>
  <c r="E44"/>
  <c r="F44"/>
  <c r="G44"/>
  <c r="H44"/>
  <c r="I44"/>
  <c r="E45"/>
  <c r="F45"/>
  <c r="G45"/>
  <c r="H45"/>
  <c r="I45"/>
  <c r="E46"/>
  <c r="F46"/>
  <c r="G46"/>
  <c r="H46"/>
  <c r="I46"/>
  <c r="E11" i="3"/>
  <c r="K50" i="4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B4" i="5" s="1"/>
  <c r="A2" i="4"/>
  <c r="R134" l="1"/>
  <c r="R202" s="1"/>
  <c r="S134"/>
  <c r="S202" s="1"/>
  <c r="S124"/>
  <c r="S198" s="1"/>
  <c r="S117"/>
  <c r="S194" s="1"/>
  <c r="S110"/>
  <c r="S190" s="1"/>
  <c r="S103"/>
  <c r="S186" s="1"/>
  <c r="S96"/>
  <c r="S182" s="1"/>
  <c r="S89"/>
  <c r="S178" s="1"/>
  <c r="S82"/>
  <c r="S174" s="1"/>
  <c r="S75"/>
  <c r="S170" s="1"/>
  <c r="S68"/>
  <c r="S166" s="1"/>
  <c r="S61"/>
  <c r="S162" s="1"/>
  <c r="S43"/>
  <c r="S158" s="1"/>
  <c r="R5"/>
  <c r="R146" s="1"/>
  <c r="S36"/>
  <c r="S154" s="1"/>
  <c r="S5"/>
  <c r="S146" s="1"/>
  <c r="R4"/>
  <c r="R145" s="1"/>
  <c r="K19" l="1"/>
  <c r="L19"/>
  <c r="M19"/>
  <c r="K20"/>
  <c r="L20"/>
  <c r="M20"/>
  <c r="K21"/>
  <c r="L21"/>
  <c r="M21"/>
  <c r="E19"/>
  <c r="F19"/>
  <c r="G19"/>
  <c r="H19"/>
  <c r="I19"/>
  <c r="E20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M22" l="1"/>
  <c r="L22"/>
  <c r="K22"/>
  <c r="I22"/>
  <c r="H22"/>
  <c r="G22"/>
  <c r="F22"/>
  <c r="E22"/>
  <c r="V134"/>
  <c r="T134"/>
  <c r="T202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N112"/>
  <c r="K113"/>
  <c r="L113"/>
  <c r="M113"/>
  <c r="N113"/>
  <c r="E111"/>
  <c r="F111"/>
  <c r="G111"/>
  <c r="H111"/>
  <c r="I111"/>
  <c r="E112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V202" l="1"/>
  <c r="Y134"/>
  <c r="Y202" s="1"/>
  <c r="W134"/>
  <c r="W202" s="1"/>
  <c r="U134"/>
  <c r="U202" s="1"/>
  <c r="X134"/>
  <c r="X202" s="1"/>
  <c r="I27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E26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E114"/>
  <c r="N114"/>
  <c r="L114"/>
  <c r="I128"/>
  <c r="G128"/>
  <c r="E128"/>
  <c r="N128"/>
  <c r="L128"/>
  <c r="I40"/>
  <c r="G40"/>
  <c r="E40"/>
  <c r="M40"/>
  <c r="K40"/>
  <c r="H40"/>
  <c r="F40"/>
  <c r="N40"/>
  <c r="L40"/>
  <c r="M138"/>
  <c r="K138"/>
  <c r="L138"/>
  <c r="H138"/>
  <c r="H139" s="1"/>
  <c r="F138"/>
  <c r="F139" s="1"/>
  <c r="I138"/>
  <c r="I139" s="1"/>
  <c r="G138"/>
  <c r="G139" s="1"/>
  <c r="E138"/>
  <c r="B83"/>
  <c r="R82" s="1"/>
  <c r="R174" s="1"/>
  <c r="B69"/>
  <c r="R68" s="1"/>
  <c r="R166" s="1"/>
  <c r="B125"/>
  <c r="R124" s="1"/>
  <c r="R198" s="1"/>
  <c r="B118"/>
  <c r="R117" s="1"/>
  <c r="R194" s="1"/>
  <c r="B111"/>
  <c r="R110" s="1"/>
  <c r="R190" s="1"/>
  <c r="B104"/>
  <c r="R103" s="1"/>
  <c r="R186" s="1"/>
  <c r="B97"/>
  <c r="R96" s="1"/>
  <c r="R182" s="1"/>
  <c r="B90"/>
  <c r="R89" s="1"/>
  <c r="R178" s="1"/>
  <c r="B76"/>
  <c r="R75" s="1"/>
  <c r="R170" s="1"/>
  <c r="B62"/>
  <c r="R61" s="1"/>
  <c r="R162" s="1"/>
  <c r="B44"/>
  <c r="R43" s="1"/>
  <c r="R158" s="1"/>
  <c r="B37"/>
  <c r="R36" s="1"/>
  <c r="R154" s="1"/>
  <c r="M8"/>
  <c r="L8"/>
  <c r="K8"/>
  <c r="I8"/>
  <c r="H8"/>
  <c r="G8"/>
  <c r="F8"/>
  <c r="E8"/>
  <c r="M7"/>
  <c r="L7"/>
  <c r="K7"/>
  <c r="I7"/>
  <c r="H7"/>
  <c r="G7"/>
  <c r="F7"/>
  <c r="E7"/>
  <c r="M6"/>
  <c r="L6"/>
  <c r="L5" s="1"/>
  <c r="K6"/>
  <c r="K5" s="1"/>
  <c r="I6"/>
  <c r="I5" s="1"/>
  <c r="H6"/>
  <c r="G6"/>
  <c r="G5" s="1"/>
  <c r="F6"/>
  <c r="E6"/>
  <c r="B455" i="3"/>
  <c r="N124" i="4"/>
  <c r="M454" i="3"/>
  <c r="M124" i="4" s="1"/>
  <c r="L454" i="3"/>
  <c r="L124" i="4" s="1"/>
  <c r="K454" i="3"/>
  <c r="K124" i="4" s="1"/>
  <c r="I454" i="3"/>
  <c r="I124" i="4" s="1"/>
  <c r="H454" i="3"/>
  <c r="H124" i="4" s="1"/>
  <c r="G454" i="3"/>
  <c r="G124" i="4" s="1"/>
  <c r="F454" i="3"/>
  <c r="F124" i="4" s="1"/>
  <c r="E454" i="3"/>
  <c r="E124" i="4" s="1"/>
  <c r="T124" s="1"/>
  <c r="T198" s="1"/>
  <c r="N453" i="3"/>
  <c r="N452"/>
  <c r="N451"/>
  <c r="M450"/>
  <c r="L450"/>
  <c r="K450"/>
  <c r="I450"/>
  <c r="H450"/>
  <c r="G450"/>
  <c r="F450"/>
  <c r="E450"/>
  <c r="N444"/>
  <c r="N443"/>
  <c r="N442"/>
  <c r="M441"/>
  <c r="L441"/>
  <c r="K441"/>
  <c r="I441"/>
  <c r="H441"/>
  <c r="G441"/>
  <c r="F441"/>
  <c r="E441"/>
  <c r="N437"/>
  <c r="N436"/>
  <c r="N435"/>
  <c r="M434"/>
  <c r="L434"/>
  <c r="K434"/>
  <c r="I434"/>
  <c r="H434"/>
  <c r="G434"/>
  <c r="F434"/>
  <c r="E434"/>
  <c r="B426"/>
  <c r="N117" i="4"/>
  <c r="M425" i="3"/>
  <c r="M117" i="4" s="1"/>
  <c r="L425" i="3"/>
  <c r="L117" i="4" s="1"/>
  <c r="K425" i="3"/>
  <c r="K117" i="4" s="1"/>
  <c r="I425" i="3"/>
  <c r="I117" i="4" s="1"/>
  <c r="H425" i="3"/>
  <c r="H117" i="4" s="1"/>
  <c r="G425" i="3"/>
  <c r="G117" i="4" s="1"/>
  <c r="V117" s="1"/>
  <c r="F425" i="3"/>
  <c r="F117" i="4" s="1"/>
  <c r="E425" i="3"/>
  <c r="E117" i="4" s="1"/>
  <c r="T117" s="1"/>
  <c r="T194" s="1"/>
  <c r="N424" i="3"/>
  <c r="N423"/>
  <c r="N422"/>
  <c r="M421"/>
  <c r="L421"/>
  <c r="K421"/>
  <c r="I421"/>
  <c r="H421"/>
  <c r="G421"/>
  <c r="F421"/>
  <c r="E421"/>
  <c r="N406"/>
  <c r="N405"/>
  <c r="N404"/>
  <c r="M403"/>
  <c r="L403"/>
  <c r="K403"/>
  <c r="I403"/>
  <c r="H403"/>
  <c r="G403"/>
  <c r="F403"/>
  <c r="E403"/>
  <c r="N399"/>
  <c r="N398"/>
  <c r="N397"/>
  <c r="M396"/>
  <c r="L396"/>
  <c r="K396"/>
  <c r="I396"/>
  <c r="H396"/>
  <c r="G396"/>
  <c r="F396"/>
  <c r="E396"/>
  <c r="B388"/>
  <c r="N110" i="4"/>
  <c r="M387" i="3"/>
  <c r="M110" i="4" s="1"/>
  <c r="L387" i="3"/>
  <c r="L110" i="4" s="1"/>
  <c r="K387" i="3"/>
  <c r="K110" i="4" s="1"/>
  <c r="I387" i="3"/>
  <c r="I110" i="4" s="1"/>
  <c r="H387" i="3"/>
  <c r="H110" i="4" s="1"/>
  <c r="G387" i="3"/>
  <c r="G110" i="4" s="1"/>
  <c r="F387" i="3"/>
  <c r="F110" i="4" s="1"/>
  <c r="E387" i="3"/>
  <c r="E110" i="4" s="1"/>
  <c r="T110" s="1"/>
  <c r="T190" s="1"/>
  <c r="N386" i="3"/>
  <c r="N385"/>
  <c r="N384"/>
  <c r="M383"/>
  <c r="L383"/>
  <c r="K383"/>
  <c r="I383"/>
  <c r="H383"/>
  <c r="G383"/>
  <c r="F383"/>
  <c r="E383"/>
  <c r="N377"/>
  <c r="N376"/>
  <c r="N375"/>
  <c r="M374"/>
  <c r="L374"/>
  <c r="K374"/>
  <c r="I374"/>
  <c r="H374"/>
  <c r="G374"/>
  <c r="F374"/>
  <c r="E374"/>
  <c r="N370"/>
  <c r="N369"/>
  <c r="N368"/>
  <c r="M367"/>
  <c r="L367"/>
  <c r="K367"/>
  <c r="I367"/>
  <c r="H367"/>
  <c r="G367"/>
  <c r="F367"/>
  <c r="E367"/>
  <c r="B354"/>
  <c r="N103" i="4"/>
  <c r="M353" i="3"/>
  <c r="M103" i="4" s="1"/>
  <c r="L353" i="3"/>
  <c r="L103" i="4" s="1"/>
  <c r="K353" i="3"/>
  <c r="K103" i="4" s="1"/>
  <c r="I353" i="3"/>
  <c r="I103" i="4" s="1"/>
  <c r="H353" i="3"/>
  <c r="H103" i="4" s="1"/>
  <c r="G353" i="3"/>
  <c r="G103" i="4" s="1"/>
  <c r="V103" s="1"/>
  <c r="F353" i="3"/>
  <c r="F103" i="4" s="1"/>
  <c r="E353" i="3"/>
  <c r="E103" i="4" s="1"/>
  <c r="T103" s="1"/>
  <c r="T186" s="1"/>
  <c r="N352" i="3"/>
  <c r="N351"/>
  <c r="N350"/>
  <c r="M349"/>
  <c r="L349"/>
  <c r="K349"/>
  <c r="I349"/>
  <c r="H349"/>
  <c r="G349"/>
  <c r="F349"/>
  <c r="E349"/>
  <c r="N343"/>
  <c r="N342"/>
  <c r="N341"/>
  <c r="M340"/>
  <c r="L340"/>
  <c r="K340"/>
  <c r="I340"/>
  <c r="H340"/>
  <c r="G340"/>
  <c r="F340"/>
  <c r="E340"/>
  <c r="N336"/>
  <c r="N335"/>
  <c r="N334"/>
  <c r="M333"/>
  <c r="L333"/>
  <c r="K333"/>
  <c r="I333"/>
  <c r="H333"/>
  <c r="G333"/>
  <c r="F333"/>
  <c r="E333"/>
  <c r="B310"/>
  <c r="N96" i="4"/>
  <c r="M309" i="3"/>
  <c r="M96" i="4" s="1"/>
  <c r="L309" i="3"/>
  <c r="L96" i="4" s="1"/>
  <c r="K309" i="3"/>
  <c r="K96" i="4" s="1"/>
  <c r="I309" i="3"/>
  <c r="I96" i="4" s="1"/>
  <c r="H309" i="3"/>
  <c r="H96" i="4" s="1"/>
  <c r="G309" i="3"/>
  <c r="G96" i="4" s="1"/>
  <c r="F309" i="3"/>
  <c r="F96" i="4" s="1"/>
  <c r="U96" s="1"/>
  <c r="U182" s="1"/>
  <c r="E309" i="3"/>
  <c r="E96" i="4" s="1"/>
  <c r="T96" s="1"/>
  <c r="T182" s="1"/>
  <c r="N308" i="3"/>
  <c r="N307"/>
  <c r="N306"/>
  <c r="M305"/>
  <c r="L305"/>
  <c r="K305"/>
  <c r="I305"/>
  <c r="H305"/>
  <c r="G305"/>
  <c r="F305"/>
  <c r="E305"/>
  <c r="N299"/>
  <c r="N298"/>
  <c r="N297"/>
  <c r="M296"/>
  <c r="L296"/>
  <c r="K296"/>
  <c r="I296"/>
  <c r="H296"/>
  <c r="G296"/>
  <c r="F296"/>
  <c r="E296"/>
  <c r="N292"/>
  <c r="N291"/>
  <c r="N290"/>
  <c r="M289"/>
  <c r="L289"/>
  <c r="K289"/>
  <c r="I289"/>
  <c r="H289"/>
  <c r="G289"/>
  <c r="F289"/>
  <c r="E289"/>
  <c r="B281"/>
  <c r="N89" i="4"/>
  <c r="M280" i="3"/>
  <c r="M89" i="4" s="1"/>
  <c r="L280" i="3"/>
  <c r="L89" i="4" s="1"/>
  <c r="K280" i="3"/>
  <c r="K89" i="4" s="1"/>
  <c r="I280" i="3"/>
  <c r="I89" i="4" s="1"/>
  <c r="H280" i="3"/>
  <c r="H89" i="4" s="1"/>
  <c r="G280" i="3"/>
  <c r="G89" i="4" s="1"/>
  <c r="V89" s="1"/>
  <c r="F280" i="3"/>
  <c r="F89" i="4" s="1"/>
  <c r="E280" i="3"/>
  <c r="E89" i="4" s="1"/>
  <c r="T89" s="1"/>
  <c r="T178" s="1"/>
  <c r="N279" i="3"/>
  <c r="N278"/>
  <c r="N277"/>
  <c r="M276"/>
  <c r="L276"/>
  <c r="K276"/>
  <c r="I276"/>
  <c r="H276"/>
  <c r="G276"/>
  <c r="F276"/>
  <c r="E276"/>
  <c r="N270"/>
  <c r="N269"/>
  <c r="N268"/>
  <c r="M267"/>
  <c r="L267"/>
  <c r="K267"/>
  <c r="I267"/>
  <c r="H267"/>
  <c r="G267"/>
  <c r="F267"/>
  <c r="E267"/>
  <c r="N263"/>
  <c r="N262"/>
  <c r="N261"/>
  <c r="M260"/>
  <c r="L260"/>
  <c r="K260"/>
  <c r="I260"/>
  <c r="H260"/>
  <c r="G260"/>
  <c r="F260"/>
  <c r="E260"/>
  <c r="B252"/>
  <c r="N82" i="4"/>
  <c r="M251" i="3"/>
  <c r="M82" i="4" s="1"/>
  <c r="L251" i="3"/>
  <c r="L82" i="4" s="1"/>
  <c r="K251" i="3"/>
  <c r="K82" i="4" s="1"/>
  <c r="I251" i="3"/>
  <c r="I82" i="4" s="1"/>
  <c r="H251" i="3"/>
  <c r="H82" i="4" s="1"/>
  <c r="G251" i="3"/>
  <c r="G82" i="4" s="1"/>
  <c r="F251" i="3"/>
  <c r="F82" i="4" s="1"/>
  <c r="U82" s="1"/>
  <c r="U174" s="1"/>
  <c r="E251" i="3"/>
  <c r="E82" i="4" s="1"/>
  <c r="T82" s="1"/>
  <c r="T174" s="1"/>
  <c r="N250" i="3"/>
  <c r="N249"/>
  <c r="N248"/>
  <c r="M247"/>
  <c r="L247"/>
  <c r="K247"/>
  <c r="I247"/>
  <c r="H247"/>
  <c r="G247"/>
  <c r="F247"/>
  <c r="E247"/>
  <c r="N241"/>
  <c r="N240"/>
  <c r="N239"/>
  <c r="M238"/>
  <c r="L238"/>
  <c r="K238"/>
  <c r="I238"/>
  <c r="H238"/>
  <c r="G238"/>
  <c r="F238"/>
  <c r="E238"/>
  <c r="N234"/>
  <c r="N233"/>
  <c r="N232"/>
  <c r="M231"/>
  <c r="L231"/>
  <c r="K231"/>
  <c r="I231"/>
  <c r="H231"/>
  <c r="G231"/>
  <c r="F231"/>
  <c r="E231"/>
  <c r="B223"/>
  <c r="N75" i="4"/>
  <c r="M222" i="3"/>
  <c r="M75" i="4" s="1"/>
  <c r="L222" i="3"/>
  <c r="L75" i="4" s="1"/>
  <c r="K222" i="3"/>
  <c r="K75" i="4" s="1"/>
  <c r="I222" i="3"/>
  <c r="I75" i="4" s="1"/>
  <c r="H222" i="3"/>
  <c r="H75" i="4" s="1"/>
  <c r="G222" i="3"/>
  <c r="G75" i="4" s="1"/>
  <c r="V75" s="1"/>
  <c r="F222" i="3"/>
  <c r="F75" i="4" s="1"/>
  <c r="E222" i="3"/>
  <c r="E75" i="4" s="1"/>
  <c r="T75" s="1"/>
  <c r="T170" s="1"/>
  <c r="N221" i="3"/>
  <c r="N220"/>
  <c r="N219"/>
  <c r="M218"/>
  <c r="L218"/>
  <c r="K218"/>
  <c r="I218"/>
  <c r="H218"/>
  <c r="G218"/>
  <c r="F218"/>
  <c r="E218"/>
  <c r="N212"/>
  <c r="N211"/>
  <c r="N210"/>
  <c r="M209"/>
  <c r="L209"/>
  <c r="K209"/>
  <c r="I209"/>
  <c r="H209"/>
  <c r="G209"/>
  <c r="F209"/>
  <c r="E209"/>
  <c r="N205"/>
  <c r="N204"/>
  <c r="N203"/>
  <c r="M202"/>
  <c r="L202"/>
  <c r="K202"/>
  <c r="I202"/>
  <c r="H202"/>
  <c r="G202"/>
  <c r="F202"/>
  <c r="E202"/>
  <c r="B194"/>
  <c r="N68" i="4"/>
  <c r="M193" i="3"/>
  <c r="M68" i="4" s="1"/>
  <c r="L193" i="3"/>
  <c r="L68" i="4" s="1"/>
  <c r="K193" i="3"/>
  <c r="K68" i="4" s="1"/>
  <c r="I193" i="3"/>
  <c r="I68" i="4" s="1"/>
  <c r="H193" i="3"/>
  <c r="H68" i="4" s="1"/>
  <c r="G193" i="3"/>
  <c r="G68" i="4" s="1"/>
  <c r="F193" i="3"/>
  <c r="F68" i="4" s="1"/>
  <c r="E193" i="3"/>
  <c r="E68" i="4" s="1"/>
  <c r="T68" s="1"/>
  <c r="T166" s="1"/>
  <c r="N192" i="3"/>
  <c r="N191"/>
  <c r="N190"/>
  <c r="M189"/>
  <c r="L189"/>
  <c r="K189"/>
  <c r="I189"/>
  <c r="H189"/>
  <c r="G189"/>
  <c r="F189"/>
  <c r="E189"/>
  <c r="N183"/>
  <c r="N182"/>
  <c r="N181"/>
  <c r="M180"/>
  <c r="L180"/>
  <c r="K180"/>
  <c r="I180"/>
  <c r="H180"/>
  <c r="G180"/>
  <c r="F180"/>
  <c r="E180"/>
  <c r="N176"/>
  <c r="N175"/>
  <c r="N174"/>
  <c r="M173"/>
  <c r="L173"/>
  <c r="K173"/>
  <c r="I173"/>
  <c r="H173"/>
  <c r="G173"/>
  <c r="F173"/>
  <c r="E173"/>
  <c r="B165"/>
  <c r="N61" i="4"/>
  <c r="M164" i="3"/>
  <c r="M61" i="4" s="1"/>
  <c r="L164" i="3"/>
  <c r="L61" i="4" s="1"/>
  <c r="K164" i="3"/>
  <c r="K61" i="4" s="1"/>
  <c r="I164" i="3"/>
  <c r="I61" i="4" s="1"/>
  <c r="H164" i="3"/>
  <c r="H61" i="4" s="1"/>
  <c r="G164" i="3"/>
  <c r="G61" i="4" s="1"/>
  <c r="V61" s="1"/>
  <c r="F164" i="3"/>
  <c r="F61" i="4" s="1"/>
  <c r="E164" i="3"/>
  <c r="E61" i="4" s="1"/>
  <c r="T61" s="1"/>
  <c r="T162" s="1"/>
  <c r="N163" i="3"/>
  <c r="N162"/>
  <c r="N161"/>
  <c r="M160"/>
  <c r="L160"/>
  <c r="K160"/>
  <c r="I160"/>
  <c r="H160"/>
  <c r="G160"/>
  <c r="F160"/>
  <c r="E160"/>
  <c r="N154"/>
  <c r="N153"/>
  <c r="N152"/>
  <c r="M151"/>
  <c r="L151"/>
  <c r="K151"/>
  <c r="I151"/>
  <c r="H151"/>
  <c r="G151"/>
  <c r="F151"/>
  <c r="E151"/>
  <c r="E5" i="4" l="1"/>
  <c r="H5"/>
  <c r="M5"/>
  <c r="V194"/>
  <c r="Y117"/>
  <c r="Y194" s="1"/>
  <c r="V186"/>
  <c r="Y103"/>
  <c r="Y186" s="1"/>
  <c r="V170"/>
  <c r="Y75"/>
  <c r="Y170" s="1"/>
  <c r="V162"/>
  <c r="Y61"/>
  <c r="Y162" s="1"/>
  <c r="V178"/>
  <c r="Y89"/>
  <c r="Y178" s="1"/>
  <c r="F30"/>
  <c r="F24"/>
  <c r="M30"/>
  <c r="M24"/>
  <c r="G30"/>
  <c r="G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E24"/>
  <c r="I30"/>
  <c r="I24"/>
  <c r="X61"/>
  <c r="X162" s="1"/>
  <c r="W68"/>
  <c r="W166" s="1"/>
  <c r="W82"/>
  <c r="W174" s="1"/>
  <c r="W110"/>
  <c r="W190" s="1"/>
  <c r="X117"/>
  <c r="X194" s="1"/>
  <c r="W124"/>
  <c r="W198" s="1"/>
  <c r="U124"/>
  <c r="U198" s="1"/>
  <c r="U110"/>
  <c r="U190" s="1"/>
  <c r="U68"/>
  <c r="U166" s="1"/>
  <c r="U61"/>
  <c r="U162" s="1"/>
  <c r="W61"/>
  <c r="W162" s="1"/>
  <c r="V68"/>
  <c r="X68"/>
  <c r="X166" s="1"/>
  <c r="W75"/>
  <c r="W170" s="1"/>
  <c r="U75"/>
  <c r="U170" s="1"/>
  <c r="X75"/>
  <c r="X170" s="1"/>
  <c r="V82"/>
  <c r="X82"/>
  <c r="X174" s="1"/>
  <c r="W89"/>
  <c r="W178" s="1"/>
  <c r="U89"/>
  <c r="U178" s="1"/>
  <c r="X89"/>
  <c r="X178" s="1"/>
  <c r="X96"/>
  <c r="X182" s="1"/>
  <c r="V96"/>
  <c r="W103"/>
  <c r="W186" s="1"/>
  <c r="U103"/>
  <c r="U186" s="1"/>
  <c r="X103"/>
  <c r="X186" s="1"/>
  <c r="V110"/>
  <c r="X110"/>
  <c r="X190" s="1"/>
  <c r="U117"/>
  <c r="U194" s="1"/>
  <c r="W117"/>
  <c r="W194" s="1"/>
  <c r="V124"/>
  <c r="X124"/>
  <c r="X198" s="1"/>
  <c r="L129"/>
  <c r="I129"/>
  <c r="N115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82" s="1"/>
  <c r="E30"/>
  <c r="E31"/>
  <c r="E32"/>
  <c r="F5"/>
  <c r="V5"/>
  <c r="V146" s="1"/>
  <c r="P121"/>
  <c r="E139"/>
  <c r="P40"/>
  <c r="E129"/>
  <c r="P128"/>
  <c r="E115"/>
  <c r="P114"/>
  <c r="E108"/>
  <c r="P107"/>
  <c r="F101"/>
  <c r="P100"/>
  <c r="E94"/>
  <c r="P93"/>
  <c r="E87"/>
  <c r="P86"/>
  <c r="E80"/>
  <c r="P79"/>
  <c r="E73"/>
  <c r="P72"/>
  <c r="P65"/>
  <c r="N160" i="3"/>
  <c r="N180"/>
  <c r="N202"/>
  <c r="N218"/>
  <c r="N238"/>
  <c r="N260"/>
  <c r="N276"/>
  <c r="N296"/>
  <c r="N333"/>
  <c r="N349"/>
  <c r="N374"/>
  <c r="N396"/>
  <c r="N421"/>
  <c r="N441"/>
  <c r="N151"/>
  <c r="N173"/>
  <c r="N189"/>
  <c r="N209"/>
  <c r="N231"/>
  <c r="N247"/>
  <c r="N267"/>
  <c r="N289"/>
  <c r="N305"/>
  <c r="N340"/>
  <c r="N367"/>
  <c r="N383"/>
  <c r="N403"/>
  <c r="N434"/>
  <c r="N450"/>
  <c r="B100"/>
  <c r="M99"/>
  <c r="M43" i="4" s="1"/>
  <c r="L99" i="3"/>
  <c r="L43" i="4" s="1"/>
  <c r="K99" i="3"/>
  <c r="K43" i="4" s="1"/>
  <c r="I99" i="3"/>
  <c r="I43" i="4" s="1"/>
  <c r="H99" i="3"/>
  <c r="H43" i="4" s="1"/>
  <c r="G99" i="3"/>
  <c r="G43" i="4" s="1"/>
  <c r="F99" i="3"/>
  <c r="F43" i="4" s="1"/>
  <c r="E99" i="3"/>
  <c r="E43" i="4" s="1"/>
  <c r="N98" i="3"/>
  <c r="N97"/>
  <c r="N96"/>
  <c r="M95"/>
  <c r="L95"/>
  <c r="K95"/>
  <c r="I95"/>
  <c r="H95"/>
  <c r="G95"/>
  <c r="F95"/>
  <c r="E95"/>
  <c r="N89"/>
  <c r="N88"/>
  <c r="N87"/>
  <c r="M86"/>
  <c r="L86"/>
  <c r="K86"/>
  <c r="I86"/>
  <c r="H86"/>
  <c r="G86"/>
  <c r="F86"/>
  <c r="E86"/>
  <c r="N82"/>
  <c r="N27" i="4" s="1"/>
  <c r="N81" i="3"/>
  <c r="N26" i="4" s="1"/>
  <c r="P26" s="1"/>
  <c r="N80" i="3"/>
  <c r="M79"/>
  <c r="L79"/>
  <c r="K79"/>
  <c r="I79"/>
  <c r="H79"/>
  <c r="G79"/>
  <c r="F79"/>
  <c r="E79"/>
  <c r="B62"/>
  <c r="M464"/>
  <c r="L464"/>
  <c r="K139" i="4"/>
  <c r="N552" i="3"/>
  <c r="N551"/>
  <c r="N550"/>
  <c r="M549"/>
  <c r="L549"/>
  <c r="K549"/>
  <c r="I549"/>
  <c r="H549"/>
  <c r="G549"/>
  <c r="F549"/>
  <c r="N546"/>
  <c r="N545"/>
  <c r="N544"/>
  <c r="M543"/>
  <c r="L543"/>
  <c r="K543"/>
  <c r="I543"/>
  <c r="H543"/>
  <c r="G543"/>
  <c r="F543"/>
  <c r="N542"/>
  <c r="N541"/>
  <c r="N540"/>
  <c r="M539"/>
  <c r="L539"/>
  <c r="K539"/>
  <c r="I539"/>
  <c r="H539"/>
  <c r="G539"/>
  <c r="F539"/>
  <c r="N536"/>
  <c r="N535"/>
  <c r="N490"/>
  <c r="N489"/>
  <c r="M57"/>
  <c r="L57"/>
  <c r="K57"/>
  <c r="M48"/>
  <c r="L48"/>
  <c r="K48"/>
  <c r="L37"/>
  <c r="M37"/>
  <c r="K37"/>
  <c r="L61"/>
  <c r="L36" i="4" s="1"/>
  <c r="L41" s="1"/>
  <c r="M61" i="3"/>
  <c r="M36" i="4" s="1"/>
  <c r="M41" s="1"/>
  <c r="N61" i="3"/>
  <c r="N36" i="4" s="1"/>
  <c r="N41" s="1"/>
  <c r="K61" i="3"/>
  <c r="K36" i="4" s="1"/>
  <c r="K41" s="1"/>
  <c r="I61" i="3"/>
  <c r="I36" i="4" s="1"/>
  <c r="I41" s="1"/>
  <c r="H61" i="3"/>
  <c r="H36" i="4" s="1"/>
  <c r="H41" s="1"/>
  <c r="G61" i="3"/>
  <c r="G36" i="4" s="1"/>
  <c r="F61" i="3"/>
  <c r="F36" i="4" s="1"/>
  <c r="E61" i="3"/>
  <c r="N60"/>
  <c r="N59"/>
  <c r="N58"/>
  <c r="I57"/>
  <c r="H57"/>
  <c r="G57"/>
  <c r="F57"/>
  <c r="E57"/>
  <c r="N51"/>
  <c r="N50"/>
  <c r="N49"/>
  <c r="I48"/>
  <c r="H48"/>
  <c r="G48"/>
  <c r="F48"/>
  <c r="E48"/>
  <c r="N12"/>
  <c r="N13"/>
  <c r="N11"/>
  <c r="N38"/>
  <c r="N39"/>
  <c r="N40"/>
  <c r="L10"/>
  <c r="L18" i="4" s="1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E10" i="3"/>
  <c r="F37"/>
  <c r="G37"/>
  <c r="H37"/>
  <c r="I37"/>
  <c r="E37"/>
  <c r="H48" i="4" l="1"/>
  <c r="M48"/>
  <c r="V198"/>
  <c r="Y124"/>
  <c r="Y198" s="1"/>
  <c r="V190"/>
  <c r="Y110"/>
  <c r="Y190" s="1"/>
  <c r="V182"/>
  <c r="Y96"/>
  <c r="Y182" s="1"/>
  <c r="V174"/>
  <c r="Y82"/>
  <c r="Y174" s="1"/>
  <c r="V166"/>
  <c r="Y68"/>
  <c r="Y166" s="1"/>
  <c r="I48"/>
  <c r="L48"/>
  <c r="E18"/>
  <c r="T18" s="1"/>
  <c r="T150" s="1"/>
  <c r="E36"/>
  <c r="T36" s="1"/>
  <c r="T154" s="1"/>
  <c r="X18"/>
  <c r="X150" s="1"/>
  <c r="V18"/>
  <c r="V150" s="1"/>
  <c r="M134"/>
  <c r="M139" s="1"/>
  <c r="U18"/>
  <c r="U150" s="1"/>
  <c r="L134"/>
  <c r="L139" s="1"/>
  <c r="T43"/>
  <c r="T158" s="1"/>
  <c r="K48"/>
  <c r="N19"/>
  <c r="N6" s="1"/>
  <c r="N6" i="3"/>
  <c r="N20" i="4"/>
  <c r="N7" s="1"/>
  <c r="N7" i="3"/>
  <c r="N21" i="4"/>
  <c r="N8" s="1"/>
  <c r="N8" i="3"/>
  <c r="P122" i="4"/>
  <c r="P73"/>
  <c r="P80"/>
  <c r="P87"/>
  <c r="P94"/>
  <c r="P101"/>
  <c r="P108"/>
  <c r="P115"/>
  <c r="P129"/>
  <c r="P66"/>
  <c r="I29"/>
  <c r="I23"/>
  <c r="K29"/>
  <c r="K23"/>
  <c r="L29"/>
  <c r="L23"/>
  <c r="U36"/>
  <c r="U154" s="1"/>
  <c r="U43"/>
  <c r="U158" s="1"/>
  <c r="W43"/>
  <c r="W158" s="1"/>
  <c r="F48"/>
  <c r="H29"/>
  <c r="H23"/>
  <c r="F29"/>
  <c r="F23"/>
  <c r="M29"/>
  <c r="M23"/>
  <c r="X43"/>
  <c r="X158" s="1"/>
  <c r="V43"/>
  <c r="G48"/>
  <c r="F41"/>
  <c r="E48"/>
  <c r="X36"/>
  <c r="X154" s="1"/>
  <c r="V36"/>
  <c r="V154" s="1"/>
  <c r="N47"/>
  <c r="N25"/>
  <c r="N24" s="1"/>
  <c r="P24" s="1"/>
  <c r="W5"/>
  <c r="W146" s="1"/>
  <c r="U5"/>
  <c r="U146" s="1"/>
  <c r="P27"/>
  <c r="T5"/>
  <c r="T146" s="1"/>
  <c r="X5"/>
  <c r="X146" s="1"/>
  <c r="G41"/>
  <c r="G29"/>
  <c r="G23"/>
  <c r="N138"/>
  <c r="P138" s="1"/>
  <c r="N57" i="3"/>
  <c r="N464"/>
  <c r="N539"/>
  <c r="N549"/>
  <c r="N79"/>
  <c r="N95"/>
  <c r="N48"/>
  <c r="N543"/>
  <c r="N86"/>
  <c r="N37"/>
  <c r="N10"/>
  <c r="N18" i="4" s="1"/>
  <c r="W18" l="1"/>
  <c r="W150" s="1"/>
  <c r="W36"/>
  <c r="W154" s="1"/>
  <c r="V158"/>
  <c r="Y43"/>
  <c r="Y158" s="1"/>
  <c r="E23"/>
  <c r="E41"/>
  <c r="P41" s="1"/>
  <c r="E29"/>
  <c r="Y36"/>
  <c r="Y154" s="1"/>
  <c r="Y18"/>
  <c r="Y150" s="1"/>
  <c r="Y5"/>
  <c r="Y146" s="1"/>
  <c r="N29"/>
  <c r="N31"/>
  <c r="P31" s="1"/>
  <c r="N32"/>
  <c r="P32" s="1"/>
  <c r="N134"/>
  <c r="N139" s="1"/>
  <c r="P139" s="1"/>
  <c r="N22"/>
  <c r="P22" s="1"/>
  <c r="N5" i="3"/>
  <c r="N14" i="4"/>
  <c r="N13"/>
  <c r="N5"/>
  <c r="N12"/>
  <c r="N30"/>
  <c r="P30" s="1"/>
  <c r="P25"/>
  <c r="N48"/>
  <c r="P48" s="1"/>
  <c r="P47"/>
  <c r="F6" i="3"/>
  <c r="F12" i="4" s="1"/>
  <c r="G6" i="3"/>
  <c r="G12" i="4" s="1"/>
  <c r="H6" i="3"/>
  <c r="H12" i="4" s="1"/>
  <c r="I6" i="3"/>
  <c r="I12" i="4" s="1"/>
  <c r="K6" i="3"/>
  <c r="K12" i="4" s="1"/>
  <c r="L6" i="3"/>
  <c r="L12" i="4" s="1"/>
  <c r="M6" i="3"/>
  <c r="M12" i="4" s="1"/>
  <c r="F7" i="3"/>
  <c r="F13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F8" i="3"/>
  <c r="F14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7" i="3"/>
  <c r="E13" i="4" s="1"/>
  <c r="E8" i="3"/>
  <c r="E14" i="4" s="1"/>
  <c r="E6" i="3"/>
  <c r="E12" i="4" s="1"/>
  <c r="P29" l="1"/>
  <c r="N23"/>
  <c r="P23" s="1"/>
  <c r="N11"/>
  <c r="P12"/>
  <c r="P13"/>
  <c r="P14"/>
  <c r="E5" i="3"/>
  <c r="E11" i="4" s="1"/>
  <c r="I5" i="3"/>
  <c r="I11" i="4" s="1"/>
  <c r="H5" i="3"/>
  <c r="H11" i="4" s="1"/>
  <c r="M5" i="3"/>
  <c r="M11" i="4" s="1"/>
  <c r="L5" i="3"/>
  <c r="L11" i="4" s="1"/>
  <c r="G5" i="3"/>
  <c r="G11" i="4" s="1"/>
  <c r="K5" i="3"/>
  <c r="K11" i="4" s="1"/>
  <c r="F5" i="3"/>
  <c r="F11" i="4" s="1"/>
  <c r="P11" l="1"/>
</calcChain>
</file>

<file path=xl/sharedStrings.xml><?xml version="1.0" encoding="utf-8"?>
<sst xmlns="http://schemas.openxmlformats.org/spreadsheetml/2006/main" count="1659" uniqueCount="235">
  <si>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</si>
  <si>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</si>
  <si>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</si>
  <si>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</si>
  <si>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</si>
  <si>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</si>
  <si>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</si>
  <si>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</si>
  <si>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</si>
  <si>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</si>
  <si>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</si>
  <si>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</si>
  <si>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</si>
  <si>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</si>
  <si>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</si>
  <si>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</si>
  <si>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</si>
  <si>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</si>
  <si>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</si>
  <si>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</si>
  <si>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</si>
  <si>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</si>
  <si>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</si>
  <si>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</si>
  <si>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</si>
  <si>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</si>
  <si>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</si>
  <si>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</si>
  <si>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</si>
  <si>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</si>
  <si>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</si>
  <si>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</si>
  <si>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</si>
  <si>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</si>
  <si>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</si>
  <si>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</si>
  <si>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</si>
  <si>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</si>
  <si>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</si>
  <si>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</si>
  <si>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</si>
  <si>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</si>
  <si>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</si>
  <si>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</si>
  <si>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</si>
  <si>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</si>
  <si>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</si>
  <si>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</si>
  <si>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</si>
  <si>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</si>
  <si>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</si>
  <si>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</si>
  <si>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</si>
  <si>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</si>
  <si>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</si>
  <si>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</si>
  <si>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</si>
  <si>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</si>
  <si>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</si>
  <si>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</si>
  <si>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</si>
  <si>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</si>
  <si>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</si>
  <si>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</si>
  <si>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</si>
  <si>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</si>
  <si>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</si>
  <si>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</si>
  <si>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</si>
  <si>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</si>
  <si>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</si>
  <si>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</si>
  <si>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</si>
  <si>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</si>
  <si>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</si>
  <si>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</si>
  <si>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</si>
  <si>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</si>
  <si>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</si>
  <si>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2020 г. 
(план в соответствии с бюджетом)</t>
  </si>
  <si>
    <t>2021 г.
(план в соответствии с бюджетом)</t>
  </si>
  <si>
    <t>2022 г.
 (план в соответствии с бюджетом)</t>
  </si>
  <si>
    <t>Текущее исполнение показателей, %, 2020 год</t>
  </si>
  <si>
    <t>Количество сохраненных жизней (по сравнению с 2019 годом)</t>
  </si>
  <si>
    <t>Число граждан в возрасте 21 год и старше, прошедших в 2020 году диспансеризацию (1 эт.)</t>
  </si>
  <si>
    <t>Количество дополнительно трудоустроившихся в 2020 году специалистов (по сравнению с 2019 годом) - врачей</t>
  </si>
  <si>
    <t>Количество дополнительно трудоустроившихся в 2020 году специалистов (по сравнению с 2019 годом) - средних медработников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</si>
  <si>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</si>
  <si>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</si>
  <si>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Дата завершения мероприятия</t>
  </si>
  <si>
    <t>сумма завершенного контракта, млн рублей</t>
  </si>
  <si>
    <t>5.1.</t>
  </si>
  <si>
    <t>5.2.</t>
  </si>
  <si>
    <t xml:space="preserve">Всего по ЗАВЕРШЕННЫМ МЕРОПРИЯТИЯМ 
национальных проектов  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</si>
  <si>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</si>
  <si>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</si>
  <si>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>Значение показателя, млн рублей</t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</si>
  <si>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</si>
  <si>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</si>
  <si>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</si>
  <si>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</si>
  <si>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</si>
  <si>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rPr>
        <b/>
        <sz val="24"/>
        <rFont val="Times New Roman"/>
        <family val="1"/>
        <charset val="204"/>
      </rPr>
      <t>ЗАВЕРШЕННЫЕ МЕРОПРИЯТИЯ</t>
    </r>
    <r>
      <rPr>
        <b/>
        <sz val="20"/>
        <rFont val="Times New Roman"/>
        <family val="1"/>
        <charset val="204"/>
      </rPr>
      <t xml:space="preserve"> в рамках</t>
    </r>
    <r>
      <rPr>
        <b/>
        <sz val="15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 xml:space="preserve">НП                                          2019-2024 гг.   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</t>
    </r>
    <r>
      <rPr>
        <sz val="18"/>
        <rFont val="Times New Roman"/>
        <family val="1"/>
        <charset val="204"/>
      </rPr>
      <t xml:space="preserve">   </t>
    </r>
    <r>
      <rPr>
        <sz val="20"/>
        <rFont val="Times New Roman"/>
        <family val="1"/>
        <charset val="204"/>
      </rPr>
      <t xml:space="preserve">  Примечание.</t>
    </r>
    <r>
      <rPr>
        <sz val="18"/>
        <rFont val="Times New Roman"/>
        <family val="1"/>
        <charset val="204"/>
      </rPr>
      <t xml:space="preserve">
НАИМЕНОВАНИЕ МЕРОПРИЯТИЯ. Номер контракта, cумма контракта (млн рублей), поставщик, дата завершения работ по контракту. Адрес расположения заверщенного объекта.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</si>
  <si>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</si>
  <si>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</si>
  <si>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r>
      <t xml:space="preserve">Значение показателя/ потребность в финансировании, </t>
    </r>
    <r>
      <rPr>
        <b/>
        <sz val="15"/>
        <color rgb="FF000000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</si>
  <si>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</si>
  <si>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Приложение 4</t>
  </si>
  <si>
    <t>для МОНИТОРИНГА</t>
  </si>
  <si>
    <t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t>
  </si>
  <si>
    <t>2020 г.</t>
  </si>
  <si>
    <r>
      <rPr>
        <b/>
        <sz val="22"/>
        <color rgb="FF0070C0"/>
        <rFont val="Times New Roman"/>
        <family val="1"/>
        <charset val="204"/>
      </rPr>
      <t>ЕЖЕНЕДЕЛЬНАЯ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</si>
  <si>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Дальнереченский муниципальный р-н</t>
  </si>
  <si>
    <t>Количество рождений детей,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вариант), всего по Приморскому краю</t>
  </si>
  <si>
    <t>Проект 1. Финансовая поддержка семей при рождении детей</t>
  </si>
  <si>
    <t>Проект 3  "Старшее  поколение"</t>
  </si>
  <si>
    <t>Численность  граждан предпенсионного возраста, прошедших профессиональное обучение и дополнительное профессиональное образование в Приморском крае, человек</t>
  </si>
  <si>
    <t>Проект 2. 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</si>
  <si>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</si>
  <si>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Доступность дошкольного образования для детей в возрасте от полутора до трех лет, %</t>
  </si>
  <si>
    <t>Проект 5 "Спорт - норма жизни"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</si>
  <si>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</si>
  <si>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</si>
  <si>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</si>
  <si>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</si>
  <si>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Проект 1. Современная школа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</si>
  <si>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</si>
  <si>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Дальнереченский муниципальный район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</si>
  <si>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</si>
  <si>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</si>
  <si>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</si>
  <si>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>Проект 2. Успех каждого ребенка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</si>
  <si>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</si>
  <si>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</si>
  <si>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</si>
  <si>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</si>
  <si>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Проект 5. Учитель будущего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</si>
  <si>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</si>
  <si>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</si>
  <si>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Проект 3. Поддержка семей, имеющих детей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</si>
  <si>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</si>
  <si>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>Проект 4. Цифровая образовательная среда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</si>
  <si>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</si>
  <si>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%</t>
  </si>
  <si>
    <t>Доля образоват. организаций, реализующих программы общего образования, дополнительного образования детей, осуществляющих образоват. деятельность с использованием федеральной информационно-сервисной платформы цифровой образоват. среды, в общем числе образовательных организаций,%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</si>
  <si>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</si>
  <si>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%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</si>
  <si>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</si>
  <si>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Проект 1. Системные меры по повышению производительности труда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</si>
  <si>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</si>
  <si>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</si>
  <si>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100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</si>
  <si>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</si>
  <si>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</si>
  <si>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</si>
  <si>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-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</si>
  <si>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</si>
  <si>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</si>
  <si>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</si>
  <si>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</si>
  <si>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Процент выполнения показателя -%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</si>
  <si>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</si>
  <si>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</si>
  <si>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волонтеров, вовлеченных в программу «Волонтеры культуры» (чел.) (нарастающим итогом)</t>
  </si>
  <si>
    <t>Проект 1. Улучшение условий ведения предпринимательской деятельности</t>
  </si>
  <si>
    <t>Ежегодное дополнение перечней муниципального имущества, предназначенного для предоставления субъектам малого и среднего предпринимательства, (% прироста)</t>
  </si>
  <si>
    <t>Проект 2. Расширение доступа субъектов МСП к финансовой поддержке, в том числе к льготному финансированию</t>
  </si>
  <si>
    <t>Число реализованных проектов субъектов малого и среднего предпринимтельства, получивших поддержку в форме: гарантии, льготного кредита, микрозайма, льготного лизинга, ед.</t>
  </si>
  <si>
    <t>Проект 3. Акселерация субъектов малого и среднего предпринимательства</t>
  </si>
  <si>
    <t>Прирост оборота субъектов малого и среднего предпринимательства, %</t>
  </si>
  <si>
    <t>Проект 4. Создание системы поддержки фермеров и развитие сельской кооперации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</si>
  <si>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</si>
  <si>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Проект 5. Популяризация предпринимательства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</si>
  <si>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</si>
  <si>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5.1</t>
  </si>
  <si>
    <t>5.2</t>
  </si>
  <si>
    <t>5.3</t>
  </si>
  <si>
    <t>5.4</t>
  </si>
  <si>
    <t>3.1</t>
  </si>
  <si>
    <t>2.2</t>
  </si>
  <si>
    <t>Региональный проект 2. Формирование комфортной среды</t>
  </si>
  <si>
    <t>1.2</t>
  </si>
  <si>
    <t>1.3</t>
  </si>
  <si>
    <t>1.4</t>
  </si>
  <si>
    <t>2.3</t>
  </si>
  <si>
    <t>2.4</t>
  </si>
  <si>
    <t>4.1</t>
  </si>
  <si>
    <t>4.2</t>
  </si>
  <si>
    <t>4.3</t>
  </si>
  <si>
    <t>4.4</t>
  </si>
  <si>
    <t>4.5</t>
  </si>
  <si>
    <t>1.5</t>
  </si>
  <si>
    <t>1.6</t>
  </si>
  <si>
    <t>1.7</t>
  </si>
  <si>
    <t>0.0</t>
  </si>
  <si>
    <t>В сфере малого предпринимательства</t>
  </si>
  <si>
    <t>"Комплектование книжных фондов и обеспечение  информационно-техническим оборудованием библиотек"</t>
  </si>
  <si>
    <t>Возмещение части затрат по проекту "Строительство мини-фермы в 100 дойных коров в Дальнереченском муниципальном районе"</t>
  </si>
  <si>
    <t>решение находится вне зоны полномочий руководителя</t>
  </si>
  <si>
    <t>2.2.</t>
  </si>
  <si>
    <t xml:space="preserve">Капитальный ремонт дамбы обвалования  с. Боголюбовка
</t>
  </si>
  <si>
    <t>Капитальный ремонт системы отопления  здания МДОБУ "Детский сад с. Ракинтое" ул. Советская, 22</t>
  </si>
  <si>
    <t>1.3.</t>
  </si>
  <si>
    <t xml:space="preserve">В стадии подготовки документов </t>
  </si>
  <si>
    <t>Заключили соглашение между администрацией и  Министерством культуры  ПК для комплектования библиотечных фондов</t>
  </si>
  <si>
    <t xml:space="preserve">Заключено соглашение между Администрацией ДМР и Министерством  экономического развития </t>
  </si>
  <si>
    <t xml:space="preserve">Субсидии бюджетам муниципальных образований Приморского края на текущий, капитальный ремонт гидротехнических сооружений ( в том числе на разработку проектно-сметной документации), находящихся в муниципальной собственности, предназначенных для защиты от наводнений в результате прохождения паводков "Капитальный ремонт дамбы обвалования с. Соловьевка Дальнереченского района Приморского края"
</t>
  </si>
  <si>
    <t>Заключен проект соглашения о предоставлении субсидии из краевого бюджета бюджету Дальнереченского  муниципального района на текущий, капитальный ремонт гидротехнических сооружений (в том числе разработку проектно-сметной документации), находящихся в муниципальной собственности, предназначенных для защиты от наводнений в результате прохождения паводков, на 2020 год между Администрацией ДМР и Министерством  природных ресурсов и охраны окружающей  среды Приморского края.</t>
  </si>
  <si>
    <t>Благоустройство дворовой территории с. Сальское ул. Школьная 12"</t>
  </si>
  <si>
    <t>Сроки начала работы 27.04.2020 года. Срок сдачи объекта 30.09.2020 года</t>
  </si>
  <si>
    <t>2.3.</t>
  </si>
  <si>
    <t>2.4.</t>
  </si>
  <si>
    <t>2.5.</t>
  </si>
  <si>
    <t>2.6.</t>
  </si>
  <si>
    <t>2.7.</t>
  </si>
  <si>
    <t>2.8.</t>
  </si>
  <si>
    <t>2.9.</t>
  </si>
  <si>
    <t>3.0</t>
  </si>
  <si>
    <t>Благоустройство общественной территории с. Веденка ул. Мелехина 38</t>
  </si>
  <si>
    <t>Обустройство детской и спортивной площадки с. Стретенка ул. Лобода 19</t>
  </si>
  <si>
    <t>Обустройство детской и спортивной площадки с. Соловьевка ул. Центральная 14</t>
  </si>
  <si>
    <t>Текущий ремонт дорог общего пользовния населенных пунктов Дальнереченского муниципального района (ремонт покрытия дорого в с. Пожига ул. Лесная, ул. Школная, ул. Садвая, Дальнереченсеого района Приморского края)</t>
  </si>
  <si>
    <t>Установка универсальной  площадки на базе хоккейной коробки, расположенной по адресу: Приморский край,Дальнереченский район, с.Орехово, ул.Кооперативная,51</t>
  </si>
  <si>
    <t>Установка универсальной спортивной площадки с сектором тренажеров, расположенной по адресу: Приморский край, Дальнереченский район, с.Рождественка, ул. 50 лет Октября,24</t>
  </si>
  <si>
    <t>Текущий ремонт дорог общего пользования населенных пунктов Дальнереченского муниципального района (ремонт асфальтобетонного покрытия дороги в с. Малиново ул. Комсомольмкая Дальнереченсеого района Приморского края)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</si>
  <si>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18.05.2020</t>
    </r>
  </si>
  <si>
    <t>3, 03</t>
  </si>
  <si>
    <t xml:space="preserve"> Заключен контракт 06.05.2020 с ООО "Стройтехнологии" на сумму 4,73697597.  Срок выполнения работ с 01.07 по 01.08.2020 года </t>
  </si>
  <si>
    <t xml:space="preserve"> Заключен контракт 27.04.2020  ООО "Дальнефтеснаб",  на сумму: 2, 409 09071. Срок выполнения работ с 01.06 по 30.06.2020 года</t>
  </si>
  <si>
    <t xml:space="preserve">19.05.2020 победителю аукциона ООО "АРМЭН", Сахалинская область, Смирныховский район, с. Буюклы, ул. Космонанантов, будет направлен проект  контракта на сумму: 12, 931 897. Срок сдачи объекта 01.10.2020 года </t>
  </si>
  <si>
    <t xml:space="preserve">19.05.2020 победителю аукциона ООО "Хэппи Айлэнд", Приморский край, г. Владивосток, ул. Сахалинская, д.32б, кв.3 будет напрален проект контракта на сумму: 14,599342. Срок сдачи объекта 01.10.2020 года </t>
  </si>
  <si>
    <t>30.04.2020 года аукцион проведен. 22.04.2020 года заключен контракт  ИП Бащенко,  Сумма контракта ,</t>
  </si>
  <si>
    <t xml:space="preserve"> 24.04.2020 года заключен котракт ООО "Строительная компания "Партнер"". Приморский край, г. Лесозаводск, ул. Переулок приямой, д.2.кор.А. Сумма контракта 2,21. Срок заверщшения 24.05.2020 года.</t>
  </si>
  <si>
    <t>22.04.2020 года заключен контракт  ИП Бащенко на сумму контракта 3,84. Срок завершения 01.06.2020 года.</t>
  </si>
  <si>
    <t>Благоустройство зданий общеобразовательных организаций  в целях соблюдения требований к воздушно-тепловому  режиму, водоснабжению и канализации. Устройстово санузлов МОБУ "СОШ с. Сальское" ул. Советская, 15. Капитальный ремонт здания  МОБУ "СОШ с. Сальское" (устроймтво сан.узлов) и перевоз модульного туалета  к зданию МОБУ "ООШ с. Любитовка"</t>
  </si>
</sst>
</file>

<file path=xl/styles.xml><?xml version="1.0" encoding="utf-8"?>
<styleSheet xmlns="http://schemas.openxmlformats.org/spreadsheetml/2006/main">
  <numFmts count="7">
    <numFmt numFmtId="164" formatCode="d/m/yy;@"/>
    <numFmt numFmtId="165" formatCode="#,##0.0"/>
    <numFmt numFmtId="166" formatCode="0.0"/>
    <numFmt numFmtId="167" formatCode="0.000"/>
    <numFmt numFmtId="168" formatCode="#,##0.0000"/>
    <numFmt numFmtId="169" formatCode="0.0000"/>
    <numFmt numFmtId="170" formatCode="#,##0.000000"/>
  </numFmts>
  <fonts count="8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sz val="15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20"/>
      <name val="Times New Roman"/>
      <family val="1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8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rgb="FFDEEBF7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7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2" fontId="3" fillId="2" borderId="6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49" fontId="13" fillId="6" borderId="11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3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3" xfId="0" applyNumberFormat="1" applyFont="1" applyBorder="1" applyAlignment="1">
      <alignment horizontal="center" vertical="top"/>
    </xf>
    <xf numFmtId="2" fontId="3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3" fontId="2" fillId="5" borderId="14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/>
    <xf numFmtId="0" fontId="22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165" fontId="25" fillId="10" borderId="33" xfId="0" applyNumberFormat="1" applyFont="1" applyFill="1" applyBorder="1" applyAlignment="1">
      <alignment horizontal="center" vertical="center"/>
    </xf>
    <xf numFmtId="165" fontId="6" fillId="11" borderId="27" xfId="0" applyNumberFormat="1" applyFont="1" applyFill="1" applyBorder="1" applyAlignment="1">
      <alignment horizontal="center" vertical="center"/>
    </xf>
    <xf numFmtId="2" fontId="24" fillId="11" borderId="9" xfId="0" applyNumberFormat="1" applyFont="1" applyFill="1" applyBorder="1" applyAlignment="1">
      <alignment horizontal="center" vertical="center" wrapText="1"/>
    </xf>
    <xf numFmtId="2" fontId="24" fillId="11" borderId="36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36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24" fillId="11" borderId="12" xfId="0" applyNumberFormat="1" applyFont="1" applyFill="1" applyBorder="1" applyAlignment="1">
      <alignment horizontal="center" vertical="center" wrapText="1"/>
    </xf>
    <xf numFmtId="2" fontId="24" fillId="11" borderId="38" xfId="0" applyNumberFormat="1" applyFont="1" applyFill="1" applyBorder="1" applyAlignment="1">
      <alignment horizontal="center" vertical="center" wrapText="1"/>
    </xf>
    <xf numFmtId="2" fontId="26" fillId="11" borderId="6" xfId="0" applyNumberFormat="1" applyFont="1" applyFill="1" applyBorder="1" applyAlignment="1">
      <alignment horizontal="center" vertical="center" wrapText="1"/>
    </xf>
    <xf numFmtId="1" fontId="7" fillId="15" borderId="2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9" fontId="10" fillId="0" borderId="3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left" vertical="center"/>
    </xf>
    <xf numFmtId="0" fontId="17" fillId="16" borderId="20" xfId="0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horizontal="center" vertical="center"/>
    </xf>
    <xf numFmtId="0" fontId="30" fillId="0" borderId="0" xfId="0" applyFont="1"/>
    <xf numFmtId="2" fontId="26" fillId="8" borderId="6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4" fillId="8" borderId="9" xfId="0" applyNumberFormat="1" applyFont="1" applyFill="1" applyBorder="1" applyAlignment="1">
      <alignment horizontal="center" vertical="center"/>
    </xf>
    <xf numFmtId="2" fontId="24" fillId="8" borderId="36" xfId="0" applyNumberFormat="1" applyFont="1" applyFill="1" applyBorder="1" applyAlignment="1">
      <alignment horizontal="center" vertical="center"/>
    </xf>
    <xf numFmtId="2" fontId="26" fillId="8" borderId="8" xfId="0" applyNumberFormat="1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2" fontId="26" fillId="11" borderId="8" xfId="0" applyNumberFormat="1" applyFont="1" applyFill="1" applyBorder="1" applyAlignment="1">
      <alignment horizontal="center" vertical="center" wrapText="1"/>
    </xf>
    <xf numFmtId="2" fontId="31" fillId="0" borderId="0" xfId="0" applyNumberFormat="1" applyFont="1"/>
    <xf numFmtId="164" fontId="31" fillId="0" borderId="0" xfId="0" applyNumberFormat="1" applyFont="1" applyAlignment="1">
      <alignment horizontal="right"/>
    </xf>
    <xf numFmtId="0" fontId="0" fillId="18" borderId="0" xfId="0" applyFill="1"/>
    <xf numFmtId="164" fontId="31" fillId="18" borderId="0" xfId="0" applyNumberFormat="1" applyFont="1" applyFill="1" applyAlignment="1">
      <alignment horizontal="right"/>
    </xf>
    <xf numFmtId="2" fontId="31" fillId="18" borderId="0" xfId="0" applyNumberFormat="1" applyFont="1" applyFill="1"/>
    <xf numFmtId="2" fontId="26" fillId="11" borderId="9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1" fillId="18" borderId="0" xfId="0" applyNumberFormat="1" applyFont="1" applyFill="1" applyBorder="1" applyAlignment="1">
      <alignment horizontal="right"/>
    </xf>
    <xf numFmtId="2" fontId="31" fillId="18" borderId="0" xfId="0" applyNumberFormat="1" applyFont="1" applyFill="1" applyBorder="1"/>
    <xf numFmtId="2" fontId="31" fillId="18" borderId="34" xfId="0" applyNumberFormat="1" applyFont="1" applyFill="1" applyBorder="1"/>
    <xf numFmtId="164" fontId="31" fillId="0" borderId="0" xfId="0" applyNumberFormat="1" applyFont="1" applyBorder="1" applyAlignment="1">
      <alignment horizontal="right"/>
    </xf>
    <xf numFmtId="2" fontId="31" fillId="0" borderId="0" xfId="0" applyNumberFormat="1" applyFont="1" applyBorder="1"/>
    <xf numFmtId="2" fontId="33" fillId="0" borderId="34" xfId="0" applyNumberFormat="1" applyFont="1" applyFill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right"/>
    </xf>
    <xf numFmtId="165" fontId="25" fillId="0" borderId="4" xfId="0" applyNumberFormat="1" applyFont="1" applyFill="1" applyBorder="1" applyAlignment="1">
      <alignment horizontal="center" vertical="center"/>
    </xf>
    <xf numFmtId="2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2" fontId="33" fillId="0" borderId="23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31" xfId="0" applyNumberFormat="1" applyFont="1" applyFill="1" applyBorder="1" applyAlignment="1">
      <alignment horizontal="right" vertical="center"/>
    </xf>
    <xf numFmtId="49" fontId="10" fillId="11" borderId="39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31" fillId="17" borderId="0" xfId="0" applyNumberFormat="1" applyFont="1" applyFill="1" applyBorder="1"/>
    <xf numFmtId="164" fontId="31" fillId="0" borderId="50" xfId="0" applyNumberFormat="1" applyFont="1" applyBorder="1" applyAlignment="1">
      <alignment horizontal="right"/>
    </xf>
    <xf numFmtId="2" fontId="31" fillId="0" borderId="50" xfId="0" applyNumberFormat="1" applyFont="1" applyBorder="1"/>
    <xf numFmtId="2" fontId="31" fillId="0" borderId="49" xfId="0" applyNumberFormat="1" applyFont="1" applyBorder="1"/>
    <xf numFmtId="49" fontId="10" fillId="11" borderId="31" xfId="0" applyNumberFormat="1" applyFont="1" applyFill="1" applyBorder="1" applyAlignment="1">
      <alignment horizontal="left" vertical="center"/>
    </xf>
    <xf numFmtId="1" fontId="24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Fill="1"/>
    <xf numFmtId="0" fontId="37" fillId="0" borderId="0" xfId="0" applyFont="1" applyFill="1" applyAlignment="1">
      <alignment vertical="center"/>
    </xf>
    <xf numFmtId="0" fontId="38" fillId="0" borderId="0" xfId="0" applyFont="1" applyFill="1"/>
    <xf numFmtId="0" fontId="37" fillId="18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4" fillId="14" borderId="3" xfId="0" applyNumberFormat="1" applyFont="1" applyFill="1" applyBorder="1" applyAlignment="1">
      <alignment horizontal="left" vertical="center"/>
    </xf>
    <xf numFmtId="1" fontId="36" fillId="0" borderId="2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7" fillId="8" borderId="47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2" fontId="26" fillId="11" borderId="36" xfId="0" applyNumberFormat="1" applyFont="1" applyFill="1" applyBorder="1" applyAlignment="1">
      <alignment horizontal="center" vertical="center" wrapText="1"/>
    </xf>
    <xf numFmtId="4" fontId="25" fillId="10" borderId="33" xfId="0" applyNumberFormat="1" applyFont="1" applyFill="1" applyBorder="1" applyAlignment="1">
      <alignment horizontal="center" vertical="center"/>
    </xf>
    <xf numFmtId="0" fontId="5" fillId="19" borderId="0" xfId="0" applyFont="1" applyFill="1" applyAlignment="1">
      <alignment horizontal="right" vertical="center"/>
    </xf>
    <xf numFmtId="3" fontId="24" fillId="20" borderId="6" xfId="0" applyNumberFormat="1" applyFont="1" applyFill="1" applyBorder="1" applyAlignment="1">
      <alignment horizontal="center" vertical="center"/>
    </xf>
    <xf numFmtId="0" fontId="40" fillId="20" borderId="6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3" fontId="24" fillId="20" borderId="12" xfId="0" applyNumberFormat="1" applyFont="1" applyFill="1" applyBorder="1" applyAlignment="1">
      <alignment horizontal="center" vertical="center"/>
    </xf>
    <xf numFmtId="0" fontId="40" fillId="20" borderId="9" xfId="0" applyFont="1" applyFill="1" applyBorder="1" applyAlignment="1">
      <alignment vertical="center" wrapText="1"/>
    </xf>
    <xf numFmtId="3" fontId="40" fillId="0" borderId="9" xfId="0" applyNumberFormat="1" applyFont="1" applyBorder="1" applyAlignment="1">
      <alignment horizontal="center" vertical="center"/>
    </xf>
    <xf numFmtId="3" fontId="24" fillId="20" borderId="6" xfId="0" applyNumberFormat="1" applyFont="1" applyFill="1" applyBorder="1" applyAlignment="1">
      <alignment horizontal="left" vertical="center"/>
    </xf>
    <xf numFmtId="3" fontId="24" fillId="20" borderId="12" xfId="0" applyNumberFormat="1" applyFont="1" applyFill="1" applyBorder="1" applyAlignment="1">
      <alignment horizontal="left" vertical="center"/>
    </xf>
    <xf numFmtId="49" fontId="7" fillId="10" borderId="32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5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3" fontId="40" fillId="0" borderId="36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20" borderId="8" xfId="0" applyNumberFormat="1" applyFont="1" applyFill="1" applyBorder="1" applyAlignment="1">
      <alignment horizontal="center" vertical="center"/>
    </xf>
    <xf numFmtId="3" fontId="40" fillId="0" borderId="6" xfId="0" applyNumberFormat="1" applyFont="1" applyFill="1" applyBorder="1" applyAlignment="1">
      <alignment horizontal="center" vertical="center"/>
    </xf>
    <xf numFmtId="3" fontId="40" fillId="0" borderId="8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4" fillId="20" borderId="38" xfId="0" applyNumberFormat="1" applyFont="1" applyFill="1" applyBorder="1" applyAlignment="1">
      <alignment horizontal="center" vertical="center"/>
    </xf>
    <xf numFmtId="14" fontId="40" fillId="0" borderId="9" xfId="0" applyNumberFormat="1" applyFont="1" applyFill="1" applyBorder="1" applyAlignment="1">
      <alignment horizontal="center" vertical="center"/>
    </xf>
    <xf numFmtId="14" fontId="24" fillId="20" borderId="6" xfId="0" applyNumberFormat="1" applyFont="1" applyFill="1" applyBorder="1" applyAlignment="1">
      <alignment horizontal="center" vertical="center"/>
    </xf>
    <xf numFmtId="14" fontId="40" fillId="0" borderId="6" xfId="0" applyNumberFormat="1" applyFont="1" applyFill="1" applyBorder="1" applyAlignment="1">
      <alignment horizontal="center" vertical="center"/>
    </xf>
    <xf numFmtId="14" fontId="24" fillId="20" borderId="12" xfId="0" applyNumberFormat="1" applyFont="1" applyFill="1" applyBorder="1" applyAlignment="1">
      <alignment horizontal="center" vertical="center"/>
    </xf>
    <xf numFmtId="1" fontId="36" fillId="15" borderId="2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4" fontId="2" fillId="5" borderId="14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24" fillId="8" borderId="6" xfId="0" applyNumberFormat="1" applyFont="1" applyFill="1" applyBorder="1" applyAlignment="1">
      <alignment horizontal="center" vertical="center"/>
    </xf>
    <xf numFmtId="4" fontId="24" fillId="8" borderId="8" xfId="0" applyNumberFormat="1" applyFont="1" applyFill="1" applyBorder="1" applyAlignment="1">
      <alignment horizontal="center" vertical="center"/>
    </xf>
    <xf numFmtId="4" fontId="23" fillId="8" borderId="6" xfId="0" applyNumberFormat="1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/>
    </xf>
    <xf numFmtId="4" fontId="7" fillId="9" borderId="1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/>
    <xf numFmtId="49" fontId="7" fillId="0" borderId="39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42" fillId="0" borderId="0" xfId="0" applyFont="1"/>
    <xf numFmtId="0" fontId="42" fillId="0" borderId="0" xfId="0" applyFont="1" applyFill="1"/>
    <xf numFmtId="2" fontId="43" fillId="0" borderId="0" xfId="0" applyNumberFormat="1" applyFont="1"/>
    <xf numFmtId="2" fontId="43" fillId="18" borderId="0" xfId="0" applyNumberFormat="1" applyFont="1" applyFill="1"/>
    <xf numFmtId="0" fontId="44" fillId="0" borderId="0" xfId="0" applyFont="1" applyFill="1"/>
    <xf numFmtId="164" fontId="31" fillId="18" borderId="0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0" fontId="35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5" fillId="15" borderId="0" xfId="0" applyFont="1" applyFill="1" applyAlignment="1">
      <alignment vertical="center"/>
    </xf>
    <xf numFmtId="0" fontId="46" fillId="0" borderId="0" xfId="0" applyFont="1"/>
    <xf numFmtId="0" fontId="28" fillId="21" borderId="20" xfId="0" applyFont="1" applyFill="1" applyBorder="1" applyAlignment="1">
      <alignment horizontal="center" vertical="center" wrapText="1"/>
    </xf>
    <xf numFmtId="1" fontId="47" fillId="21" borderId="4" xfId="0" applyNumberFormat="1" applyFont="1" applyFill="1" applyBorder="1" applyAlignment="1">
      <alignment horizontal="center" vertical="top"/>
    </xf>
    <xf numFmtId="2" fontId="48" fillId="21" borderId="0" xfId="0" applyNumberFormat="1" applyFont="1" applyFill="1" applyBorder="1" applyAlignment="1">
      <alignment horizontal="center" vertical="center" wrapText="1"/>
    </xf>
    <xf numFmtId="2" fontId="49" fillId="21" borderId="9" xfId="0" applyNumberFormat="1" applyFont="1" applyFill="1" applyBorder="1" applyAlignment="1">
      <alignment horizontal="center" vertical="center" wrapText="1"/>
    </xf>
    <xf numFmtId="2" fontId="50" fillId="21" borderId="6" xfId="0" applyNumberFormat="1" applyFont="1" applyFill="1" applyBorder="1" applyAlignment="1">
      <alignment horizontal="center" vertical="center" wrapText="1"/>
    </xf>
    <xf numFmtId="2" fontId="49" fillId="21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7" fillId="13" borderId="20" xfId="0" applyFont="1" applyFill="1" applyBorder="1" applyAlignment="1">
      <alignment horizontal="center" vertical="center"/>
    </xf>
    <xf numFmtId="2" fontId="52" fillId="2" borderId="9" xfId="0" applyNumberFormat="1" applyFont="1" applyFill="1" applyBorder="1" applyAlignment="1">
      <alignment horizontal="center" vertical="center" wrapText="1"/>
    </xf>
    <xf numFmtId="3" fontId="47" fillId="5" borderId="6" xfId="0" applyNumberFormat="1" applyFont="1" applyFill="1" applyBorder="1" applyAlignment="1">
      <alignment horizontal="center" vertical="center"/>
    </xf>
    <xf numFmtId="4" fontId="49" fillId="21" borderId="6" xfId="0" applyNumberFormat="1" applyFont="1" applyFill="1" applyBorder="1" applyAlignment="1">
      <alignment horizontal="center" vertical="center" wrapText="1"/>
    </xf>
    <xf numFmtId="4" fontId="52" fillId="22" borderId="6" xfId="0" applyNumberFormat="1" applyFont="1" applyFill="1" applyBorder="1" applyAlignment="1">
      <alignment horizontal="center" vertical="center" wrapText="1"/>
    </xf>
    <xf numFmtId="4" fontId="47" fillId="5" borderId="14" xfId="0" applyNumberFormat="1" applyFont="1" applyFill="1" applyBorder="1" applyAlignment="1">
      <alignment horizontal="center" vertical="center"/>
    </xf>
    <xf numFmtId="4" fontId="49" fillId="23" borderId="6" xfId="0" applyNumberFormat="1" applyFont="1" applyFill="1" applyBorder="1" applyAlignment="1">
      <alignment horizontal="center" vertical="center" wrapText="1"/>
    </xf>
    <xf numFmtId="4" fontId="52" fillId="24" borderId="6" xfId="0" applyNumberFormat="1" applyFont="1" applyFill="1" applyBorder="1" applyAlignment="1">
      <alignment horizontal="center" vertical="center" wrapText="1"/>
    </xf>
    <xf numFmtId="4" fontId="52" fillId="2" borderId="12" xfId="0" applyNumberFormat="1" applyFont="1" applyFill="1" applyBorder="1" applyAlignment="1">
      <alignment horizontal="center" vertical="center" wrapText="1"/>
    </xf>
    <xf numFmtId="2" fontId="52" fillId="2" borderId="6" xfId="0" applyNumberFormat="1" applyFont="1" applyFill="1" applyBorder="1" applyAlignment="1">
      <alignment horizontal="center" vertical="center" wrapText="1"/>
    </xf>
    <xf numFmtId="3" fontId="47" fillId="5" borderId="1" xfId="0" applyNumberFormat="1" applyFont="1" applyFill="1" applyBorder="1" applyAlignment="1">
      <alignment horizontal="center" vertical="center"/>
    </xf>
    <xf numFmtId="4" fontId="52" fillId="2" borderId="6" xfId="0" applyNumberFormat="1" applyFont="1" applyFill="1" applyBorder="1" applyAlignment="1">
      <alignment horizontal="center" vertical="center" wrapText="1"/>
    </xf>
    <xf numFmtId="4" fontId="47" fillId="5" borderId="6" xfId="0" applyNumberFormat="1" applyFont="1" applyFill="1" applyBorder="1" applyAlignment="1">
      <alignment horizontal="center" vertical="center"/>
    </xf>
    <xf numFmtId="0" fontId="54" fillId="0" borderId="0" xfId="0" applyFont="1"/>
    <xf numFmtId="0" fontId="47" fillId="0" borderId="0" xfId="0" applyFont="1" applyFill="1" applyBorder="1" applyAlignment="1">
      <alignment horizontal="center" vertical="center"/>
    </xf>
    <xf numFmtId="4" fontId="46" fillId="0" borderId="6" xfId="0" applyNumberFormat="1" applyFont="1" applyBorder="1"/>
    <xf numFmtId="0" fontId="55" fillId="0" borderId="0" xfId="0" applyFont="1"/>
    <xf numFmtId="2" fontId="48" fillId="0" borderId="32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4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 applyBorder="1"/>
    <xf numFmtId="2" fontId="57" fillId="0" borderId="50" xfId="0" applyNumberFormat="1" applyFont="1" applyBorder="1"/>
    <xf numFmtId="2" fontId="57" fillId="0" borderId="0" xfId="0" applyNumberFormat="1" applyFont="1" applyBorder="1"/>
    <xf numFmtId="2" fontId="57" fillId="17" borderId="0" xfId="0" applyNumberFormat="1" applyFont="1" applyFill="1" applyBorder="1"/>
    <xf numFmtId="0" fontId="58" fillId="0" borderId="0" xfId="0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5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/>
    <xf numFmtId="2" fontId="57" fillId="0" borderId="0" xfId="0" applyNumberFormat="1" applyFont="1"/>
    <xf numFmtId="2" fontId="49" fillId="21" borderId="9" xfId="0" applyNumberFormat="1" applyFont="1" applyFill="1" applyBorder="1" applyAlignment="1">
      <alignment horizontal="center" vertical="center"/>
    </xf>
    <xf numFmtId="2" fontId="50" fillId="21" borderId="6" xfId="0" applyNumberFormat="1" applyFont="1" applyFill="1" applyBorder="1" applyAlignment="1">
      <alignment horizontal="center" vertical="center"/>
    </xf>
    <xf numFmtId="165" fontId="25" fillId="11" borderId="33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4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3" xfId="0" applyNumberFormat="1" applyFont="1" applyBorder="1" applyAlignment="1">
      <alignment vertical="center"/>
    </xf>
    <xf numFmtId="4" fontId="25" fillId="11" borderId="33" xfId="0" applyNumberFormat="1" applyFont="1" applyFill="1" applyBorder="1" applyAlignment="1">
      <alignment horizontal="center" vertical="center"/>
    </xf>
    <xf numFmtId="4" fontId="27" fillId="8" borderId="47" xfId="0" applyNumberFormat="1" applyFont="1" applyFill="1" applyBorder="1" applyAlignment="1">
      <alignment horizontal="center" vertical="center"/>
    </xf>
    <xf numFmtId="4" fontId="26" fillId="11" borderId="9" xfId="0" applyNumberFormat="1" applyFont="1" applyFill="1" applyBorder="1" applyAlignment="1">
      <alignment horizontal="center" vertical="center" wrapText="1"/>
    </xf>
    <xf numFmtId="1" fontId="27" fillId="15" borderId="2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3" fontId="53" fillId="25" borderId="9" xfId="0" applyNumberFormat="1" applyFont="1" applyFill="1" applyBorder="1" applyAlignment="1">
      <alignment horizontal="center" vertical="center"/>
    </xf>
    <xf numFmtId="3" fontId="49" fillId="25" borderId="6" xfId="0" applyNumberFormat="1" applyFont="1" applyFill="1" applyBorder="1" applyAlignment="1">
      <alignment horizontal="center" vertical="center"/>
    </xf>
    <xf numFmtId="3" fontId="53" fillId="25" borderId="6" xfId="0" applyNumberFormat="1" applyFont="1" applyFill="1" applyBorder="1" applyAlignment="1">
      <alignment horizontal="center" vertical="center"/>
    </xf>
    <xf numFmtId="3" fontId="49" fillId="25" borderId="12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65" fontId="24" fillId="20" borderId="6" xfId="0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65" fontId="24" fillId="20" borderId="12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8" xfId="0" applyNumberFormat="1" applyFont="1" applyBorder="1"/>
    <xf numFmtId="0" fontId="5" fillId="12" borderId="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/>
    <xf numFmtId="164" fontId="1" fillId="0" borderId="12" xfId="0" applyNumberFormat="1" applyFont="1" applyBorder="1"/>
    <xf numFmtId="4" fontId="1" fillId="0" borderId="12" xfId="0" applyNumberFormat="1" applyFont="1" applyBorder="1"/>
    <xf numFmtId="4" fontId="46" fillId="0" borderId="12" xfId="0" applyNumberFormat="1" applyFont="1" applyBorder="1"/>
    <xf numFmtId="4" fontId="1" fillId="0" borderId="38" xfId="0" applyNumberFormat="1" applyFont="1" applyBorder="1"/>
    <xf numFmtId="1" fontId="36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4" fontId="7" fillId="22" borderId="3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24" fillId="23" borderId="6" xfId="0" applyNumberFormat="1" applyFont="1" applyFill="1" applyBorder="1" applyAlignment="1">
      <alignment horizontal="center" vertical="center" wrapText="1"/>
    </xf>
    <xf numFmtId="4" fontId="3" fillId="23" borderId="6" xfId="0" applyNumberFormat="1" applyFont="1" applyFill="1" applyBorder="1" applyAlignment="1">
      <alignment horizontal="center" vertical="center"/>
    </xf>
    <xf numFmtId="1" fontId="3" fillId="23" borderId="4" xfId="0" applyNumberFormat="1" applyFont="1" applyFill="1" applyBorder="1" applyAlignment="1">
      <alignment horizontal="center" vertical="center" wrapText="1"/>
    </xf>
    <xf numFmtId="4" fontId="4" fillId="23" borderId="1" xfId="0" applyNumberFormat="1" applyFont="1" applyFill="1" applyBorder="1" applyAlignment="1">
      <alignment horizontal="center" vertical="center"/>
    </xf>
    <xf numFmtId="4" fontId="4" fillId="23" borderId="16" xfId="0" applyNumberFormat="1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66" fontId="45" fillId="12" borderId="18" xfId="0" applyNumberFormat="1" applyFont="1" applyFill="1" applyBorder="1" applyAlignment="1">
      <alignment vertical="center"/>
    </xf>
    <xf numFmtId="0" fontId="16" fillId="17" borderId="0" xfId="0" applyFont="1" applyFill="1" applyAlignment="1">
      <alignment vertical="center"/>
    </xf>
    <xf numFmtId="0" fontId="37" fillId="17" borderId="0" xfId="0" applyFont="1" applyFill="1" applyAlignment="1">
      <alignment vertical="center"/>
    </xf>
    <xf numFmtId="0" fontId="16" fillId="17" borderId="0" xfId="0" applyFont="1" applyFill="1"/>
    <xf numFmtId="0" fontId="5" fillId="17" borderId="0" xfId="0" applyFont="1" applyFill="1" applyAlignment="1">
      <alignment horizontal="right" vertical="center"/>
    </xf>
    <xf numFmtId="1" fontId="36" fillId="17" borderId="20" xfId="0" applyNumberFormat="1" applyFont="1" applyFill="1" applyBorder="1" applyAlignment="1">
      <alignment horizontal="center" vertical="center" wrapText="1"/>
    </xf>
    <xf numFmtId="4" fontId="5" fillId="17" borderId="34" xfId="0" applyNumberFormat="1" applyFont="1" applyFill="1" applyBorder="1" applyAlignment="1">
      <alignment horizontal="right" vertical="center"/>
    </xf>
    <xf numFmtId="4" fontId="16" fillId="17" borderId="0" xfId="0" applyNumberFormat="1" applyFont="1" applyFill="1" applyBorder="1" applyAlignment="1">
      <alignment vertical="center"/>
    </xf>
    <xf numFmtId="4" fontId="37" fillId="17" borderId="0" xfId="0" applyNumberFormat="1" applyFont="1" applyFill="1" applyBorder="1" applyAlignment="1">
      <alignment vertical="center"/>
    </xf>
    <xf numFmtId="165" fontId="63" fillId="10" borderId="33" xfId="0" applyNumberFormat="1" applyFont="1" applyFill="1" applyBorder="1" applyAlignment="1">
      <alignment horizontal="center" vertical="center"/>
    </xf>
    <xf numFmtId="4" fontId="63" fillId="10" borderId="33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4" fontId="64" fillId="0" borderId="0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4" fontId="38" fillId="0" borderId="34" xfId="0" applyNumberFormat="1" applyFont="1" applyBorder="1" applyAlignment="1">
      <alignment vertical="center"/>
    </xf>
    <xf numFmtId="0" fontId="64" fillId="0" borderId="4" xfId="0" applyFont="1" applyBorder="1" applyAlignment="1">
      <alignment vertical="center"/>
    </xf>
    <xf numFmtId="4" fontId="64" fillId="0" borderId="4" xfId="0" applyNumberFormat="1" applyFont="1" applyBorder="1" applyAlignment="1">
      <alignment vertical="center"/>
    </xf>
    <xf numFmtId="4" fontId="38" fillId="0" borderId="4" xfId="0" applyNumberFormat="1" applyFont="1" applyBorder="1" applyAlignment="1">
      <alignment vertical="center"/>
    </xf>
    <xf numFmtId="4" fontId="38" fillId="0" borderId="23" xfId="0" applyNumberFormat="1" applyFont="1" applyBorder="1" applyAlignment="1">
      <alignment horizontal="right" vertical="center"/>
    </xf>
    <xf numFmtId="1" fontId="47" fillId="21" borderId="4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47" fillId="21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67" fillId="10" borderId="33" xfId="0" applyNumberFormat="1" applyFont="1" applyFill="1" applyBorder="1" applyAlignment="1">
      <alignment horizontal="left" vertical="center"/>
    </xf>
    <xf numFmtId="0" fontId="35" fillId="17" borderId="0" xfId="0" applyFont="1" applyFill="1" applyAlignment="1">
      <alignment vertical="center"/>
    </xf>
    <xf numFmtId="4" fontId="68" fillId="17" borderId="33" xfId="0" applyNumberFormat="1" applyFont="1" applyFill="1" applyBorder="1" applyAlignment="1">
      <alignment horizontal="left" vertical="center"/>
    </xf>
    <xf numFmtId="4" fontId="66" fillId="10" borderId="33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" fontId="41" fillId="17" borderId="33" xfId="0" applyNumberFormat="1" applyFont="1" applyFill="1" applyBorder="1" applyAlignment="1">
      <alignment horizontal="center" vertical="center"/>
    </xf>
    <xf numFmtId="4" fontId="41" fillId="17" borderId="34" xfId="0" applyNumberFormat="1" applyFont="1" applyFill="1" applyBorder="1" applyAlignment="1">
      <alignment horizontal="right" vertical="center"/>
    </xf>
    <xf numFmtId="4" fontId="60" fillId="17" borderId="47" xfId="0" applyNumberFormat="1" applyFont="1" applyFill="1" applyBorder="1" applyAlignment="1">
      <alignment horizontal="center" vertical="center"/>
    </xf>
    <xf numFmtId="4" fontId="41" fillId="0" borderId="34" xfId="0" applyNumberFormat="1" applyFont="1" applyBorder="1" applyAlignment="1">
      <alignment vertical="center"/>
    </xf>
    <xf numFmtId="4" fontId="41" fillId="0" borderId="23" xfId="0" applyNumberFormat="1" applyFont="1" applyBorder="1" applyAlignment="1">
      <alignment vertical="center"/>
    </xf>
    <xf numFmtId="4" fontId="69" fillId="11" borderId="9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center" wrapText="1"/>
    </xf>
    <xf numFmtId="4" fontId="23" fillId="8" borderId="12" xfId="0" applyNumberFormat="1" applyFont="1" applyFill="1" applyBorder="1" applyAlignment="1">
      <alignment horizontal="center" vertical="center"/>
    </xf>
    <xf numFmtId="4" fontId="3" fillId="9" borderId="12" xfId="0" applyNumberFormat="1" applyFont="1" applyFill="1" applyBorder="1" applyAlignment="1">
      <alignment horizontal="center" vertical="center" wrapText="1"/>
    </xf>
    <xf numFmtId="4" fontId="3" fillId="22" borderId="3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26" fillId="11" borderId="12" xfId="0" applyNumberFormat="1" applyFont="1" applyFill="1" applyBorder="1" applyAlignment="1">
      <alignment horizontal="center" vertical="center" wrapText="1"/>
    </xf>
    <xf numFmtId="4" fontId="49" fillId="21" borderId="9" xfId="0" applyNumberFormat="1" applyFont="1" applyFill="1" applyBorder="1" applyAlignment="1">
      <alignment horizontal="center" vertical="center" wrapText="1"/>
    </xf>
    <xf numFmtId="4" fontId="52" fillId="22" borderId="12" xfId="0" applyNumberFormat="1" applyFont="1" applyFill="1" applyBorder="1" applyAlignment="1">
      <alignment horizontal="center" vertical="center" wrapText="1"/>
    </xf>
    <xf numFmtId="2" fontId="50" fillId="21" borderId="12" xfId="0" applyNumberFormat="1" applyFont="1" applyFill="1" applyBorder="1" applyAlignment="1">
      <alignment horizontal="center" vertical="center" wrapText="1"/>
    </xf>
    <xf numFmtId="2" fontId="26" fillId="11" borderId="38" xfId="0" applyNumberFormat="1" applyFont="1" applyFill="1" applyBorder="1" applyAlignment="1">
      <alignment horizontal="center" vertical="center" wrapText="1"/>
    </xf>
    <xf numFmtId="165" fontId="36" fillId="10" borderId="6" xfId="0" applyNumberFormat="1" applyFont="1" applyFill="1" applyBorder="1" applyAlignment="1">
      <alignment horizontal="center" vertical="center"/>
    </xf>
    <xf numFmtId="4" fontId="36" fillId="10" borderId="6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15" borderId="32" xfId="0" applyNumberFormat="1" applyFont="1" applyFill="1" applyBorder="1" applyAlignment="1">
      <alignment horizontal="center" vertical="top" wrapText="1"/>
    </xf>
    <xf numFmtId="1" fontId="7" fillId="15" borderId="32" xfId="0" applyNumberFormat="1" applyFont="1" applyFill="1" applyBorder="1" applyAlignment="1">
      <alignment horizontal="center" vertical="top" wrapText="1"/>
    </xf>
    <xf numFmtId="1" fontId="3" fillId="0" borderId="32" xfId="0" applyNumberFormat="1" applyFont="1" applyBorder="1" applyAlignment="1">
      <alignment horizontal="center" vertical="top" wrapText="1"/>
    </xf>
    <xf numFmtId="1" fontId="47" fillId="21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4" fontId="70" fillId="21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165" fontId="25" fillId="10" borderId="9" xfId="0" applyNumberFormat="1" applyFont="1" applyFill="1" applyBorder="1" applyAlignment="1">
      <alignment horizontal="center" vertical="center"/>
    </xf>
    <xf numFmtId="4" fontId="25" fillId="10" borderId="9" xfId="0" applyNumberFormat="1" applyFont="1" applyFill="1" applyBorder="1" applyAlignment="1">
      <alignment horizontal="center" vertical="center"/>
    </xf>
    <xf numFmtId="4" fontId="28" fillId="21" borderId="9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36" fillId="10" borderId="8" xfId="0" applyNumberFormat="1" applyFont="1" applyFill="1" applyBorder="1" applyAlignment="1">
      <alignment horizontal="center" vertical="center"/>
    </xf>
    <xf numFmtId="165" fontId="36" fillId="10" borderId="12" xfId="0" applyNumberFormat="1" applyFont="1" applyFill="1" applyBorder="1" applyAlignment="1">
      <alignment horizontal="center" vertical="center"/>
    </xf>
    <xf numFmtId="4" fontId="36" fillId="10" borderId="12" xfId="0" applyNumberFormat="1" applyFont="1" applyFill="1" applyBorder="1" applyAlignment="1">
      <alignment horizontal="center" vertical="center"/>
    </xf>
    <xf numFmtId="4" fontId="70" fillId="21" borderId="12" xfId="0" applyNumberFormat="1" applyFont="1" applyFill="1" applyBorder="1" applyAlignment="1">
      <alignment horizontal="center" vertical="center"/>
    </xf>
    <xf numFmtId="4" fontId="36" fillId="10" borderId="38" xfId="0" applyNumberFormat="1" applyFont="1" applyFill="1" applyBorder="1" applyAlignment="1">
      <alignment horizontal="center" vertical="center"/>
    </xf>
    <xf numFmtId="4" fontId="28" fillId="21" borderId="5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15" borderId="32" xfId="0" applyNumberFormat="1" applyFont="1" applyFill="1" applyBorder="1" applyAlignment="1">
      <alignment horizontal="center" vertical="center" wrapText="1"/>
    </xf>
    <xf numFmtId="1" fontId="7" fillId="15" borderId="32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65" fontId="25" fillId="10" borderId="35" xfId="0" applyNumberFormat="1" applyFont="1" applyFill="1" applyBorder="1" applyAlignment="1">
      <alignment horizontal="center" vertical="center"/>
    </xf>
    <xf numFmtId="165" fontId="36" fillId="10" borderId="5" xfId="0" applyNumberFormat="1" applyFont="1" applyFill="1" applyBorder="1" applyAlignment="1">
      <alignment horizontal="center" vertical="center"/>
    </xf>
    <xf numFmtId="165" fontId="36" fillId="10" borderId="37" xfId="0" applyNumberFormat="1" applyFont="1" applyFill="1" applyBorder="1" applyAlignment="1">
      <alignment horizontal="center" vertical="center"/>
    </xf>
    <xf numFmtId="2" fontId="26" fillId="8" borderId="12" xfId="0" applyNumberFormat="1" applyFont="1" applyFill="1" applyBorder="1" applyAlignment="1">
      <alignment horizontal="center" vertical="center"/>
    </xf>
    <xf numFmtId="2" fontId="50" fillId="21" borderId="12" xfId="0" applyNumberFormat="1" applyFont="1" applyFill="1" applyBorder="1" applyAlignment="1">
      <alignment horizontal="center" vertical="center"/>
    </xf>
    <xf numFmtId="2" fontId="26" fillId="8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1" fillId="17" borderId="0" xfId="0" applyFont="1" applyFill="1" applyAlignment="1">
      <alignment horizontal="right" vertical="center"/>
    </xf>
    <xf numFmtId="0" fontId="41" fillId="0" borderId="0" xfId="0" applyFont="1" applyAlignment="1">
      <alignment horizontal="right" vertical="center"/>
    </xf>
    <xf numFmtId="2" fontId="10" fillId="0" borderId="9" xfId="0" applyNumberFormat="1" applyFont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left" vertical="center" wrapText="1"/>
    </xf>
    <xf numFmtId="0" fontId="23" fillId="18" borderId="7" xfId="0" applyFont="1" applyFill="1" applyBorder="1" applyAlignment="1">
      <alignment horizontal="left" vertical="center" wrapText="1"/>
    </xf>
    <xf numFmtId="0" fontId="71" fillId="18" borderId="6" xfId="0" applyFont="1" applyFill="1" applyBorder="1" applyAlignment="1">
      <alignment horizontal="left" vertical="center" wrapText="1"/>
    </xf>
    <xf numFmtId="0" fontId="9" fillId="18" borderId="9" xfId="0" applyFont="1" applyFill="1" applyBorder="1" applyAlignment="1">
      <alignment horizontal="left" vertical="center" wrapText="1"/>
    </xf>
    <xf numFmtId="0" fontId="10" fillId="18" borderId="9" xfId="0" applyFont="1" applyFill="1" applyBorder="1" applyAlignment="1">
      <alignment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0" fontId="73" fillId="0" borderId="36" xfId="0" applyFont="1" applyFill="1" applyBorder="1"/>
    <xf numFmtId="165" fontId="10" fillId="0" borderId="6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0" fontId="73" fillId="0" borderId="8" xfId="0" applyFont="1" applyFill="1" applyBorder="1"/>
    <xf numFmtId="3" fontId="10" fillId="0" borderId="6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169" fontId="10" fillId="0" borderId="6" xfId="0" applyNumberFormat="1" applyFont="1" applyFill="1" applyBorder="1" applyAlignment="1">
      <alignment horizontal="center" vertical="center"/>
    </xf>
    <xf numFmtId="169" fontId="73" fillId="0" borderId="8" xfId="0" applyNumberFormat="1" applyFont="1" applyFill="1" applyBorder="1"/>
    <xf numFmtId="14" fontId="10" fillId="0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5" fillId="0" borderId="36" xfId="0" applyFont="1" applyFill="1" applyBorder="1"/>
    <xf numFmtId="0" fontId="2" fillId="18" borderId="6" xfId="0" applyFont="1" applyFill="1" applyBorder="1" applyAlignment="1">
      <alignment vertical="center"/>
    </xf>
    <xf numFmtId="0" fontId="10" fillId="18" borderId="7" xfId="0" applyFont="1" applyFill="1" applyBorder="1" applyAlignment="1">
      <alignment vertical="center" wrapText="1"/>
    </xf>
    <xf numFmtId="2" fontId="2" fillId="18" borderId="6" xfId="0" applyNumberFormat="1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165" fontId="20" fillId="18" borderId="6" xfId="0" applyNumberFormat="1" applyFont="1" applyFill="1" applyBorder="1" applyAlignment="1">
      <alignment horizontal="center" vertical="center"/>
    </xf>
    <xf numFmtId="14" fontId="7" fillId="18" borderId="6" xfId="0" applyNumberFormat="1" applyFont="1" applyFill="1" applyBorder="1" applyAlignment="1">
      <alignment horizontal="center" vertical="center"/>
    </xf>
    <xf numFmtId="165" fontId="2" fillId="18" borderId="6" xfId="0" applyNumberFormat="1" applyFont="1" applyFill="1" applyBorder="1" applyAlignment="1">
      <alignment horizontal="center" vertical="center"/>
    </xf>
    <xf numFmtId="165" fontId="2" fillId="18" borderId="8" xfId="0" applyNumberFormat="1" applyFont="1" applyFill="1" applyBorder="1" applyAlignment="1">
      <alignment horizontal="center" vertical="center"/>
    </xf>
    <xf numFmtId="2" fontId="20" fillId="18" borderId="6" xfId="0" applyNumberFormat="1" applyFont="1" applyFill="1" applyBorder="1" applyAlignment="1">
      <alignment horizontal="center" vertical="center"/>
    </xf>
    <xf numFmtId="167" fontId="2" fillId="18" borderId="6" xfId="0" applyNumberFormat="1" applyFont="1" applyFill="1" applyBorder="1" applyAlignment="1">
      <alignment horizontal="center" vertical="center"/>
    </xf>
    <xf numFmtId="2" fontId="2" fillId="18" borderId="6" xfId="0" applyNumberFormat="1" applyFont="1" applyFill="1" applyBorder="1" applyAlignment="1">
      <alignment horizontal="center" vertical="center"/>
    </xf>
    <xf numFmtId="2" fontId="2" fillId="18" borderId="8" xfId="0" applyNumberFormat="1" applyFont="1" applyFill="1" applyBorder="1" applyAlignment="1">
      <alignment horizontal="center" vertical="center"/>
    </xf>
    <xf numFmtId="165" fontId="20" fillId="18" borderId="40" xfId="0" applyNumberFormat="1" applyFont="1" applyFill="1" applyBorder="1" applyAlignment="1">
      <alignment horizontal="center" vertical="center"/>
    </xf>
    <xf numFmtId="14" fontId="7" fillId="18" borderId="12" xfId="0" applyNumberFormat="1" applyFont="1" applyFill="1" applyBorder="1" applyAlignment="1">
      <alignment horizontal="center" vertical="center"/>
    </xf>
    <xf numFmtId="3" fontId="2" fillId="18" borderId="44" xfId="0" applyNumberFormat="1" applyFont="1" applyFill="1" applyBorder="1" applyAlignment="1">
      <alignment horizontal="center" vertical="center"/>
    </xf>
    <xf numFmtId="3" fontId="2" fillId="18" borderId="12" xfId="0" applyNumberFormat="1" applyFont="1" applyFill="1" applyBorder="1" applyAlignment="1">
      <alignment horizontal="center" vertical="center"/>
    </xf>
    <xf numFmtId="3" fontId="20" fillId="18" borderId="12" xfId="0" applyNumberFormat="1" applyFont="1" applyFill="1" applyBorder="1" applyAlignment="1">
      <alignment horizontal="center" vertical="center"/>
    </xf>
    <xf numFmtId="165" fontId="2" fillId="18" borderId="38" xfId="0" applyNumberFormat="1" applyFont="1" applyFill="1" applyBorder="1" applyAlignment="1">
      <alignment horizontal="center" vertical="center"/>
    </xf>
    <xf numFmtId="165" fontId="10" fillId="27" borderId="6" xfId="0" applyNumberFormat="1" applyFont="1" applyFill="1" applyBorder="1" applyAlignment="1">
      <alignment horizontal="center" vertical="center"/>
    </xf>
    <xf numFmtId="3" fontId="10" fillId="27" borderId="6" xfId="0" applyNumberFormat="1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vertical="center"/>
    </xf>
    <xf numFmtId="0" fontId="10" fillId="18" borderId="6" xfId="0" applyFont="1" applyFill="1" applyBorder="1" applyAlignment="1">
      <alignment vertical="center" wrapText="1"/>
    </xf>
    <xf numFmtId="165" fontId="20" fillId="18" borderId="1" xfId="0" applyNumberFormat="1" applyFont="1" applyFill="1" applyBorder="1" applyAlignment="1">
      <alignment horizontal="center" vertical="center"/>
    </xf>
    <xf numFmtId="165" fontId="2" fillId="18" borderId="1" xfId="0" applyNumberFormat="1" applyFont="1" applyFill="1" applyBorder="1" applyAlignment="1">
      <alignment horizontal="center" vertical="center"/>
    </xf>
    <xf numFmtId="168" fontId="2" fillId="18" borderId="10" xfId="0" applyNumberFormat="1" applyFont="1" applyFill="1" applyBorder="1" applyAlignment="1">
      <alignment horizontal="center" vertical="center"/>
    </xf>
    <xf numFmtId="3" fontId="20" fillId="18" borderId="6" xfId="0" applyNumberFormat="1" applyFont="1" applyFill="1" applyBorder="1" applyAlignment="1">
      <alignment horizontal="center" vertical="center"/>
    </xf>
    <xf numFmtId="3" fontId="2" fillId="18" borderId="6" xfId="0" applyNumberFormat="1" applyFont="1" applyFill="1" applyBorder="1" applyAlignment="1">
      <alignment horizontal="center" vertical="center"/>
    </xf>
    <xf numFmtId="168" fontId="2" fillId="18" borderId="8" xfId="0" applyNumberFormat="1" applyFont="1" applyFill="1" applyBorder="1" applyAlignment="1">
      <alignment horizontal="center" vertical="center"/>
    </xf>
    <xf numFmtId="167" fontId="20" fillId="18" borderId="6" xfId="0" applyNumberFormat="1" applyFont="1" applyFill="1" applyBorder="1" applyAlignment="1">
      <alignment horizontal="center" vertical="center"/>
    </xf>
    <xf numFmtId="167" fontId="2" fillId="18" borderId="8" xfId="0" applyNumberFormat="1" applyFont="1" applyFill="1" applyBorder="1" applyAlignment="1">
      <alignment horizontal="center" vertical="center"/>
    </xf>
    <xf numFmtId="4" fontId="12" fillId="26" borderId="6" xfId="0" applyNumberFormat="1" applyFont="1" applyFill="1" applyBorder="1" applyAlignment="1">
      <alignment horizontal="center" vertical="center"/>
    </xf>
    <xf numFmtId="4" fontId="2" fillId="26" borderId="6" xfId="0" applyNumberFormat="1" applyFont="1" applyFill="1" applyBorder="1" applyAlignment="1">
      <alignment horizontal="center" vertical="center"/>
    </xf>
    <xf numFmtId="14" fontId="10" fillId="0" borderId="32" xfId="0" applyNumberFormat="1" applyFont="1" applyFill="1" applyBorder="1" applyAlignment="1">
      <alignment horizontal="center" vertical="center"/>
    </xf>
    <xf numFmtId="0" fontId="5" fillId="18" borderId="41" xfId="0" applyFont="1" applyFill="1" applyBorder="1" applyAlignment="1">
      <alignment vertical="center"/>
    </xf>
    <xf numFmtId="0" fontId="2" fillId="18" borderId="41" xfId="0" applyFont="1" applyFill="1" applyBorder="1" applyAlignment="1">
      <alignment horizontal="center" vertical="center"/>
    </xf>
    <xf numFmtId="164" fontId="12" fillId="18" borderId="41" xfId="0" applyNumberFormat="1" applyFont="1" applyFill="1" applyBorder="1" applyAlignment="1">
      <alignment horizontal="center" vertical="center"/>
    </xf>
    <xf numFmtId="0" fontId="2" fillId="18" borderId="48" xfId="0" applyFont="1" applyFill="1" applyBorder="1" applyAlignment="1">
      <alignment horizontal="center" vertical="center"/>
    </xf>
    <xf numFmtId="3" fontId="2" fillId="18" borderId="41" xfId="0" applyNumberFormat="1" applyFont="1" applyFill="1" applyBorder="1" applyAlignment="1">
      <alignment horizontal="center" vertical="center"/>
    </xf>
    <xf numFmtId="3" fontId="2" fillId="18" borderId="54" xfId="0" applyNumberFormat="1" applyFont="1" applyFill="1" applyBorder="1" applyAlignment="1">
      <alignment horizontal="center" vertical="center"/>
    </xf>
    <xf numFmtId="165" fontId="2" fillId="18" borderId="10" xfId="0" applyNumberFormat="1" applyFont="1" applyFill="1" applyBorder="1" applyAlignment="1">
      <alignment horizontal="center" vertical="center"/>
    </xf>
    <xf numFmtId="0" fontId="10" fillId="18" borderId="9" xfId="0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0" fontId="73" fillId="0" borderId="0" xfId="0" applyFont="1" applyFill="1"/>
    <xf numFmtId="0" fontId="20" fillId="0" borderId="0" xfId="0" applyFont="1" applyFill="1"/>
    <xf numFmtId="3" fontId="2" fillId="18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6" fillId="0" borderId="0" xfId="0" applyFont="1" applyFill="1"/>
    <xf numFmtId="0" fontId="2" fillId="18" borderId="6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left" vertical="center" wrapText="1"/>
    </xf>
    <xf numFmtId="0" fontId="10" fillId="27" borderId="9" xfId="0" applyFont="1" applyFill="1" applyBorder="1" applyAlignment="1">
      <alignment horizontal="center" vertical="center"/>
    </xf>
    <xf numFmtId="2" fontId="3" fillId="27" borderId="36" xfId="0" applyNumberFormat="1" applyFont="1" applyFill="1" applyBorder="1" applyAlignment="1">
      <alignment horizontal="center" vertical="center" wrapText="1"/>
    </xf>
    <xf numFmtId="0" fontId="10" fillId="27" borderId="6" xfId="0" applyFont="1" applyFill="1" applyBorder="1" applyAlignment="1">
      <alignment horizontal="center" vertical="center"/>
    </xf>
    <xf numFmtId="0" fontId="10" fillId="27" borderId="8" xfId="0" applyFont="1" applyFill="1" applyBorder="1"/>
    <xf numFmtId="0" fontId="14" fillId="18" borderId="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4" fontId="23" fillId="0" borderId="25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left" vertical="center" wrapText="1"/>
    </xf>
    <xf numFmtId="0" fontId="23" fillId="18" borderId="25" xfId="0" applyFont="1" applyFill="1" applyBorder="1" applyAlignment="1">
      <alignment horizontal="left" vertical="center" wrapText="1"/>
    </xf>
    <xf numFmtId="14" fontId="10" fillId="0" borderId="25" xfId="0" applyNumberFormat="1" applyFont="1" applyFill="1" applyBorder="1" applyAlignment="1">
      <alignment horizontal="center" vertical="center"/>
    </xf>
    <xf numFmtId="2" fontId="23" fillId="27" borderId="25" xfId="0" applyNumberFormat="1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vertical="center"/>
    </xf>
    <xf numFmtId="0" fontId="2" fillId="18" borderId="7" xfId="0" applyFont="1" applyFill="1" applyBorder="1" applyAlignment="1">
      <alignment horizontal="left" vertical="center" wrapText="1"/>
    </xf>
    <xf numFmtId="3" fontId="10" fillId="0" borderId="28" xfId="0" applyNumberFormat="1" applyFont="1" applyBorder="1" applyAlignment="1">
      <alignment horizontal="center" vertical="center"/>
    </xf>
    <xf numFmtId="2" fontId="52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57" xfId="0" applyNumberFormat="1" applyFont="1" applyFill="1" applyBorder="1" applyAlignment="1">
      <alignment horizontal="center" vertical="center" wrapText="1"/>
    </xf>
    <xf numFmtId="168" fontId="2" fillId="18" borderId="6" xfId="0" applyNumberFormat="1" applyFont="1" applyFill="1" applyBorder="1" applyAlignment="1">
      <alignment horizontal="center" vertical="center"/>
    </xf>
    <xf numFmtId="170" fontId="10" fillId="0" borderId="6" xfId="0" applyNumberFormat="1" applyFont="1" applyFill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 wrapText="1"/>
    </xf>
    <xf numFmtId="0" fontId="9" fillId="27" borderId="8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7" fillId="0" borderId="6" xfId="0" applyFont="1" applyBorder="1" applyAlignment="1">
      <alignment horizontal="center" vertical="center" wrapText="1"/>
    </xf>
    <xf numFmtId="4" fontId="80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4" fillId="12" borderId="31" xfId="0" applyFont="1" applyFill="1" applyBorder="1" applyAlignment="1">
      <alignment horizontal="center" vertical="center" wrapText="1"/>
    </xf>
    <xf numFmtId="0" fontId="74" fillId="12" borderId="0" xfId="0" applyFont="1" applyFill="1" applyBorder="1" applyAlignment="1">
      <alignment horizontal="center" vertical="center" wrapText="1"/>
    </xf>
    <xf numFmtId="0" fontId="74" fillId="12" borderId="34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72" fillId="12" borderId="31" xfId="0" applyFont="1" applyFill="1" applyBorder="1" applyAlignment="1">
      <alignment horizontal="center" vertical="center" wrapText="1"/>
    </xf>
    <xf numFmtId="0" fontId="72" fillId="12" borderId="0" xfId="0" applyFont="1" applyFill="1" applyBorder="1" applyAlignment="1">
      <alignment horizontal="center" vertical="center" wrapText="1"/>
    </xf>
    <xf numFmtId="0" fontId="72" fillId="12" borderId="34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72" fillId="12" borderId="21" xfId="0" applyFont="1" applyFill="1" applyBorder="1" applyAlignment="1">
      <alignment horizontal="center" vertical="center" wrapText="1"/>
    </xf>
    <xf numFmtId="0" fontId="72" fillId="12" borderId="25" xfId="0" applyFont="1" applyFill="1" applyBorder="1" applyAlignment="1">
      <alignment horizontal="center" vertical="center" wrapText="1"/>
    </xf>
    <xf numFmtId="0" fontId="72" fillId="12" borderId="55" xfId="0" applyFont="1" applyFill="1" applyBorder="1" applyAlignment="1">
      <alignment horizontal="center" vertical="center" wrapText="1"/>
    </xf>
    <xf numFmtId="0" fontId="72" fillId="12" borderId="30" xfId="0" applyFont="1" applyFill="1" applyBorder="1" applyAlignment="1">
      <alignment horizontal="center" vertical="center" wrapText="1"/>
    </xf>
    <xf numFmtId="0" fontId="72" fillId="12" borderId="32" xfId="0" applyFont="1" applyFill="1" applyBorder="1" applyAlignment="1">
      <alignment horizontal="center" vertical="center" wrapText="1"/>
    </xf>
    <xf numFmtId="0" fontId="72" fillId="12" borderId="52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49" fontId="9" fillId="5" borderId="21" xfId="0" applyNumberFormat="1" applyFont="1" applyFill="1" applyBorder="1" applyAlignment="1">
      <alignment horizontal="center" vertical="center"/>
    </xf>
    <xf numFmtId="49" fontId="9" fillId="5" borderId="17" xfId="0" applyNumberFormat="1" applyFont="1" applyFill="1" applyBorder="1" applyAlignment="1">
      <alignment horizontal="center" vertical="center"/>
    </xf>
    <xf numFmtId="165" fontId="6" fillId="6" borderId="6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165" fontId="6" fillId="6" borderId="14" xfId="0" applyNumberFormat="1" applyFont="1" applyFill="1" applyBorder="1" applyAlignment="1">
      <alignment horizontal="center" vertical="center"/>
    </xf>
    <xf numFmtId="165" fontId="6" fillId="6" borderId="2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4" fontId="25" fillId="10" borderId="32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49" fontId="7" fillId="10" borderId="39" xfId="0" applyNumberFormat="1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165" fontId="6" fillId="10" borderId="30" xfId="0" applyNumberFormat="1" applyFont="1" applyFill="1" applyBorder="1" applyAlignment="1">
      <alignment horizontal="center" vertical="center"/>
    </xf>
    <xf numFmtId="165" fontId="6" fillId="10" borderId="31" xfId="0" applyNumberFormat="1" applyFont="1" applyFill="1" applyBorder="1" applyAlignment="1">
      <alignment horizontal="center" vertical="center"/>
    </xf>
    <xf numFmtId="165" fontId="6" fillId="10" borderId="39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49" fontId="10" fillId="11" borderId="35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59" fillId="14" borderId="2" xfId="0" applyFont="1" applyFill="1" applyBorder="1" applyAlignment="1">
      <alignment horizontal="center" vertical="center"/>
    </xf>
    <xf numFmtId="0" fontId="59" fillId="14" borderId="20" xfId="0" applyFont="1" applyFill="1" applyBorder="1" applyAlignment="1">
      <alignment horizontal="center" vertical="center"/>
    </xf>
    <xf numFmtId="0" fontId="59" fillId="14" borderId="22" xfId="0" applyFont="1" applyFill="1" applyBorder="1" applyAlignment="1">
      <alignment horizontal="center" vertical="center"/>
    </xf>
    <xf numFmtId="2" fontId="21" fillId="11" borderId="2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12" borderId="53" xfId="0" applyFont="1" applyFill="1" applyBorder="1" applyAlignment="1">
      <alignment horizontal="center"/>
    </xf>
    <xf numFmtId="4" fontId="78" fillId="0" borderId="1" xfId="0" applyNumberFormat="1" applyFont="1" applyFill="1" applyBorder="1" applyAlignment="1">
      <alignment horizontal="center" vertical="center" wrapText="1"/>
    </xf>
    <xf numFmtId="4" fontId="79" fillId="0" borderId="16" xfId="0" applyNumberFormat="1" applyFont="1" applyBorder="1" applyAlignment="1">
      <alignment horizontal="center" vertical="center" wrapText="1"/>
    </xf>
    <xf numFmtId="4" fontId="79" fillId="0" borderId="7" xfId="0" applyNumberFormat="1" applyFont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165" fontId="6" fillId="0" borderId="25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2" fontId="3" fillId="7" borderId="14" xfId="0" applyNumberFormat="1" applyFont="1" applyFill="1" applyBorder="1" applyAlignment="1">
      <alignment horizontal="center" vertical="center" wrapText="1"/>
    </xf>
    <xf numFmtId="2" fontId="3" fillId="7" borderId="26" xfId="0" applyNumberFormat="1" applyFont="1" applyFill="1" applyBorder="1" applyAlignment="1">
      <alignment horizontal="center" vertical="center" wrapText="1"/>
    </xf>
    <xf numFmtId="2" fontId="3" fillId="7" borderId="53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72" fillId="12" borderId="2" xfId="0" applyFont="1" applyFill="1" applyBorder="1" applyAlignment="1">
      <alignment horizontal="center" vertical="center" wrapText="1"/>
    </xf>
    <xf numFmtId="0" fontId="72" fillId="12" borderId="20" xfId="0" applyFont="1" applyFill="1" applyBorder="1" applyAlignment="1">
      <alignment horizontal="center" vertical="center" wrapText="1"/>
    </xf>
    <xf numFmtId="0" fontId="72" fillId="12" borderId="22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0" fillId="20" borderId="35" xfId="0" applyNumberFormat="1" applyFont="1" applyFill="1" applyBorder="1" applyAlignment="1">
      <alignment horizontal="center" vertical="center"/>
    </xf>
    <xf numFmtId="49" fontId="40" fillId="20" borderId="5" xfId="0" applyNumberFormat="1" applyFont="1" applyFill="1" applyBorder="1" applyAlignment="1">
      <alignment horizontal="center" vertical="center"/>
    </xf>
    <xf numFmtId="49" fontId="40" fillId="20" borderId="13" xfId="0" applyNumberFormat="1" applyFont="1" applyFill="1" applyBorder="1" applyAlignment="1">
      <alignment horizontal="center" vertical="center"/>
    </xf>
    <xf numFmtId="49" fontId="40" fillId="20" borderId="45" xfId="0" applyNumberFormat="1" applyFont="1" applyFill="1" applyBorder="1" applyAlignment="1">
      <alignment horizontal="center" vertical="center"/>
    </xf>
    <xf numFmtId="0" fontId="39" fillId="12" borderId="30" xfId="0" applyFont="1" applyFill="1" applyBorder="1" applyAlignment="1">
      <alignment horizontal="center" vertical="center" wrapText="1"/>
    </xf>
    <xf numFmtId="0" fontId="39" fillId="12" borderId="32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52" xfId="0" applyBorder="1" applyAlignment="1"/>
    <xf numFmtId="0" fontId="5" fillId="12" borderId="27" xfId="0" applyFont="1" applyFill="1" applyBorder="1" applyAlignment="1">
      <alignment horizontal="center"/>
    </xf>
    <xf numFmtId="0" fontId="5" fillId="12" borderId="58" xfId="0" applyFont="1" applyFill="1" applyBorder="1" applyAlignment="1">
      <alignment horizontal="center"/>
    </xf>
    <xf numFmtId="0" fontId="5" fillId="12" borderId="5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" fontId="1" fillId="0" borderId="13" xfId="0" applyNumberFormat="1" applyFont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left" vertical="center" wrapText="1"/>
    </xf>
    <xf numFmtId="0" fontId="19" fillId="11" borderId="24" xfId="0" applyFont="1" applyFill="1" applyBorder="1" applyAlignment="1">
      <alignment horizontal="left" vertical="center" wrapText="1"/>
    </xf>
    <xf numFmtId="0" fontId="19" fillId="11" borderId="19" xfId="0" applyFont="1" applyFill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7" fillId="8" borderId="41" xfId="0" applyFont="1" applyFill="1" applyBorder="1" applyAlignment="1">
      <alignment horizontal="center" vertical="center" wrapText="1"/>
    </xf>
    <xf numFmtId="0" fontId="27" fillId="8" borderId="35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62" fillId="10" borderId="18" xfId="0" applyFont="1" applyFill="1" applyBorder="1" applyAlignment="1">
      <alignment horizontal="left" vertical="center" wrapText="1"/>
    </xf>
    <xf numFmtId="0" fontId="62" fillId="10" borderId="24" xfId="0" applyFont="1" applyFill="1" applyBorder="1" applyAlignment="1">
      <alignment horizontal="left" vertical="center" wrapText="1"/>
    </xf>
    <xf numFmtId="0" fontId="62" fillId="10" borderId="19" xfId="0" applyFont="1" applyFill="1" applyBorder="1" applyAlignment="1">
      <alignment horizontal="left" vertical="center" wrapText="1"/>
    </xf>
    <xf numFmtId="0" fontId="27" fillId="8" borderId="35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left" vertical="center" wrapText="1"/>
    </xf>
    <xf numFmtId="0" fontId="27" fillId="8" borderId="37" xfId="0" applyFont="1" applyFill="1" applyBorder="1" applyAlignment="1">
      <alignment horizontal="left" vertical="center" wrapText="1"/>
    </xf>
    <xf numFmtId="49" fontId="40" fillId="20" borderId="37" xfId="0" applyNumberFormat="1" applyFont="1" applyFill="1" applyBorder="1" applyAlignment="1">
      <alignment horizontal="center" vertical="center"/>
    </xf>
    <xf numFmtId="165" fontId="6" fillId="11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/>
    </xf>
    <xf numFmtId="0" fontId="20" fillId="14" borderId="20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/>
    </xf>
    <xf numFmtId="165" fontId="6" fillId="11" borderId="2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" fontId="3" fillId="23" borderId="1" xfId="0" applyNumberFormat="1" applyFont="1" applyFill="1" applyBorder="1" applyAlignment="1">
      <alignment horizontal="center" vertical="center" wrapText="1"/>
    </xf>
    <xf numFmtId="4" fontId="0" fillId="23" borderId="16" xfId="0" applyNumberFormat="1" applyFont="1" applyFill="1" applyBorder="1" applyAlignment="1">
      <alignment horizontal="center" vertical="center" wrapText="1"/>
    </xf>
    <xf numFmtId="4" fontId="0" fillId="23" borderId="7" xfId="0" applyNumberFormat="1" applyFont="1" applyFill="1" applyBorder="1" applyAlignment="1">
      <alignment horizontal="center" vertical="center" wrapText="1"/>
    </xf>
    <xf numFmtId="4" fontId="3" fillId="23" borderId="16" xfId="0" applyNumberFormat="1" applyFont="1" applyFill="1" applyBorder="1" applyAlignment="1">
      <alignment horizontal="center" vertical="center" wrapText="1"/>
    </xf>
    <xf numFmtId="165" fontId="6" fillId="6" borderId="29" xfId="0" applyNumberFormat="1" applyFont="1" applyFill="1" applyBorder="1" applyAlignment="1">
      <alignment horizontal="center" vertical="center"/>
    </xf>
    <xf numFmtId="165" fontId="6" fillId="10" borderId="32" xfId="0" applyNumberFormat="1" applyFont="1" applyFill="1" applyBorder="1" applyAlignment="1">
      <alignment horizontal="center" vertical="center"/>
    </xf>
    <xf numFmtId="165" fontId="6" fillId="10" borderId="0" xfId="0" applyNumberFormat="1" applyFont="1" applyFill="1" applyBorder="1" applyAlignment="1">
      <alignment horizontal="center" vertical="center"/>
    </xf>
    <xf numFmtId="165" fontId="6" fillId="10" borderId="4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1" fontId="3" fillId="23" borderId="18" xfId="0" applyNumberFormat="1" applyFont="1" applyFill="1" applyBorder="1" applyAlignment="1">
      <alignment horizontal="center" vertical="center" wrapText="1"/>
    </xf>
    <xf numFmtId="1" fontId="3" fillId="23" borderId="2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7"/>
  <sheetViews>
    <sheetView tabSelected="1" zoomScale="50" zoomScaleNormal="50" zoomScaleSheetLayoutView="5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8" sqref="E18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5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4.140625" style="237" customWidth="1"/>
    <col min="12" max="12" width="14.140625" style="2" customWidth="1"/>
    <col min="13" max="13" width="15" style="2" customWidth="1"/>
    <col min="14" max="14" width="23.85546875" style="2" customWidth="1"/>
  </cols>
  <sheetData>
    <row r="1" spans="1:14">
      <c r="B1" s="165" t="s">
        <v>74</v>
      </c>
      <c r="N1" s="38" t="s">
        <v>21</v>
      </c>
    </row>
    <row r="2" spans="1:14" ht="107.25" customHeight="1" thickBot="1">
      <c r="A2" s="597" t="s">
        <v>109</v>
      </c>
      <c r="B2" s="597"/>
      <c r="C2" s="597"/>
      <c r="D2" s="597"/>
      <c r="E2" s="597"/>
      <c r="F2" s="597"/>
      <c r="G2" s="597"/>
      <c r="H2" s="597"/>
      <c r="I2" s="597"/>
      <c r="J2" s="597"/>
      <c r="K2" s="584" t="s">
        <v>111</v>
      </c>
      <c r="L2" s="584"/>
      <c r="M2" s="584"/>
      <c r="N2" s="584"/>
    </row>
    <row r="3" spans="1:14" ht="101.25" customHeight="1" thickBot="1">
      <c r="A3" s="18" t="s">
        <v>0</v>
      </c>
      <c r="B3" s="19" t="s">
        <v>1</v>
      </c>
      <c r="C3" s="598" t="s">
        <v>2</v>
      </c>
      <c r="D3" s="599"/>
      <c r="E3" s="600" t="s">
        <v>104</v>
      </c>
      <c r="F3" s="601"/>
      <c r="G3" s="601"/>
      <c r="H3" s="601"/>
      <c r="I3" s="601"/>
      <c r="J3" s="602" t="s">
        <v>103</v>
      </c>
      <c r="K3" s="238" t="s">
        <v>97</v>
      </c>
      <c r="L3" s="669" t="s">
        <v>105</v>
      </c>
      <c r="M3" s="670"/>
      <c r="N3" s="607" t="s">
        <v>20</v>
      </c>
    </row>
    <row r="4" spans="1:14" ht="150" customHeight="1" thickBot="1">
      <c r="A4" s="18"/>
      <c r="B4" s="132" t="s">
        <v>112</v>
      </c>
      <c r="C4" s="388" t="s">
        <v>3</v>
      </c>
      <c r="D4" s="380" t="s">
        <v>4</v>
      </c>
      <c r="E4" s="381" t="s">
        <v>79</v>
      </c>
      <c r="F4" s="380" t="s">
        <v>17</v>
      </c>
      <c r="G4" s="382" t="s">
        <v>225</v>
      </c>
      <c r="H4" s="367" t="s">
        <v>80</v>
      </c>
      <c r="I4" s="383" t="s">
        <v>81</v>
      </c>
      <c r="J4" s="603"/>
      <c r="K4" s="384" t="s">
        <v>110</v>
      </c>
      <c r="L4" s="385" t="s">
        <v>5</v>
      </c>
      <c r="M4" s="386" t="s">
        <v>6</v>
      </c>
      <c r="N4" s="608"/>
    </row>
    <row r="5" spans="1:14" s="32" customFormat="1" ht="24.75" customHeight="1">
      <c r="A5" s="609"/>
      <c r="B5" s="612" t="s">
        <v>45</v>
      </c>
      <c r="C5" s="615"/>
      <c r="D5" s="389" t="s">
        <v>7</v>
      </c>
      <c r="E5" s="390">
        <f>E6+E7+E8</f>
        <v>22.392011000000004</v>
      </c>
      <c r="F5" s="390">
        <f t="shared" ref="F5:N5" si="0">F6+F7+F8</f>
        <v>0</v>
      </c>
      <c r="G5" s="390">
        <f t="shared" si="0"/>
        <v>0</v>
      </c>
      <c r="H5" s="390">
        <f t="shared" si="0"/>
        <v>0</v>
      </c>
      <c r="I5" s="390">
        <f t="shared" si="0"/>
        <v>0</v>
      </c>
      <c r="J5" s="604"/>
      <c r="K5" s="391">
        <f t="shared" si="0"/>
        <v>0</v>
      </c>
      <c r="L5" s="390">
        <f t="shared" si="0"/>
        <v>0</v>
      </c>
      <c r="M5" s="390">
        <f t="shared" si="0"/>
        <v>0</v>
      </c>
      <c r="N5" s="392">
        <f t="shared" si="0"/>
        <v>22.392011000000004</v>
      </c>
    </row>
    <row r="6" spans="1:14" s="32" customFormat="1" ht="24.75" customHeight="1">
      <c r="A6" s="610"/>
      <c r="B6" s="613"/>
      <c r="C6" s="616"/>
      <c r="D6" s="378" t="s">
        <v>16</v>
      </c>
      <c r="E6" s="379">
        <f t="shared" ref="E6:I8" si="1">E11+E465</f>
        <v>0</v>
      </c>
      <c r="F6" s="379">
        <f t="shared" si="1"/>
        <v>0</v>
      </c>
      <c r="G6" s="379">
        <f t="shared" si="1"/>
        <v>0</v>
      </c>
      <c r="H6" s="379">
        <f t="shared" si="1"/>
        <v>0</v>
      </c>
      <c r="I6" s="379">
        <f t="shared" si="1"/>
        <v>0</v>
      </c>
      <c r="J6" s="605"/>
      <c r="K6" s="387">
        <f t="shared" ref="K6:N8" si="2">K11+K465</f>
        <v>0</v>
      </c>
      <c r="L6" s="379">
        <f t="shared" si="2"/>
        <v>0</v>
      </c>
      <c r="M6" s="379">
        <f t="shared" si="2"/>
        <v>0</v>
      </c>
      <c r="N6" s="393">
        <f t="shared" si="2"/>
        <v>0</v>
      </c>
    </row>
    <row r="7" spans="1:14" s="32" customFormat="1" ht="24.75" customHeight="1">
      <c r="A7" s="610"/>
      <c r="B7" s="613"/>
      <c r="C7" s="616"/>
      <c r="D7" s="378" t="s">
        <v>8</v>
      </c>
      <c r="E7" s="379">
        <f t="shared" si="1"/>
        <v>22.182000000000002</v>
      </c>
      <c r="F7" s="379">
        <f t="shared" si="1"/>
        <v>0</v>
      </c>
      <c r="G7" s="379">
        <f t="shared" si="1"/>
        <v>0</v>
      </c>
      <c r="H7" s="379">
        <f t="shared" si="1"/>
        <v>0</v>
      </c>
      <c r="I7" s="379">
        <f t="shared" si="1"/>
        <v>0</v>
      </c>
      <c r="J7" s="605"/>
      <c r="K7" s="387">
        <f t="shared" si="2"/>
        <v>0</v>
      </c>
      <c r="L7" s="379">
        <f t="shared" si="2"/>
        <v>0</v>
      </c>
      <c r="M7" s="379">
        <f t="shared" si="2"/>
        <v>0</v>
      </c>
      <c r="N7" s="393">
        <f t="shared" si="2"/>
        <v>22.182000000000002</v>
      </c>
    </row>
    <row r="8" spans="1:14" s="32" customFormat="1" ht="24.75" customHeight="1" thickBot="1">
      <c r="A8" s="611"/>
      <c r="B8" s="614"/>
      <c r="C8" s="617"/>
      <c r="D8" s="394" t="s">
        <v>9</v>
      </c>
      <c r="E8" s="395">
        <f t="shared" si="1"/>
        <v>0.210011</v>
      </c>
      <c r="F8" s="395">
        <f t="shared" si="1"/>
        <v>0</v>
      </c>
      <c r="G8" s="395">
        <f t="shared" si="1"/>
        <v>0</v>
      </c>
      <c r="H8" s="395">
        <f t="shared" si="1"/>
        <v>0</v>
      </c>
      <c r="I8" s="395">
        <f t="shared" si="1"/>
        <v>0</v>
      </c>
      <c r="J8" s="606"/>
      <c r="K8" s="396">
        <f t="shared" si="2"/>
        <v>0</v>
      </c>
      <c r="L8" s="395">
        <f t="shared" si="2"/>
        <v>0</v>
      </c>
      <c r="M8" s="395">
        <f t="shared" si="2"/>
        <v>0</v>
      </c>
      <c r="N8" s="397">
        <f t="shared" si="2"/>
        <v>0.210011</v>
      </c>
    </row>
    <row r="9" spans="1:14" s="31" customFormat="1" ht="11.25" customHeight="1" thickBot="1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>
      <c r="A10" s="621"/>
      <c r="B10" s="618" t="s">
        <v>34</v>
      </c>
      <c r="C10" s="645"/>
      <c r="D10" s="59" t="s">
        <v>7</v>
      </c>
      <c r="E10" s="60">
        <f>SUM(E11:E13)</f>
        <v>0</v>
      </c>
      <c r="F10" s="60">
        <f t="shared" ref="F10:K10" si="3">SUM(F11:F13)</f>
        <v>0</v>
      </c>
      <c r="G10" s="60">
        <f t="shared" si="3"/>
        <v>0</v>
      </c>
      <c r="H10" s="60">
        <f t="shared" si="3"/>
        <v>0</v>
      </c>
      <c r="I10" s="60">
        <f t="shared" si="3"/>
        <v>0</v>
      </c>
      <c r="J10" s="630"/>
      <c r="K10" s="241">
        <f t="shared" si="3"/>
        <v>0</v>
      </c>
      <c r="L10" s="60">
        <f t="shared" ref="L10" si="4">SUM(L11:L13)</f>
        <v>0</v>
      </c>
      <c r="M10" s="60">
        <f t="shared" ref="M10" si="5">SUM(M11:M13)</f>
        <v>0</v>
      </c>
      <c r="N10" s="61">
        <f t="shared" ref="N10" si="6">SUM(N11:N13)</f>
        <v>0</v>
      </c>
    </row>
    <row r="11" spans="1:14" s="32" customFormat="1" ht="24.75" customHeight="1">
      <c r="A11" s="622"/>
      <c r="B11" s="619"/>
      <c r="C11" s="646"/>
      <c r="D11" s="50" t="s">
        <v>16</v>
      </c>
      <c r="E11" s="75">
        <f t="shared" ref="E11:I13" si="7">E62+E100+E165+E194+E223+E252+E281+E310+E354+E388+E426+E455</f>
        <v>0</v>
      </c>
      <c r="F11" s="75">
        <f t="shared" si="7"/>
        <v>0</v>
      </c>
      <c r="G11" s="75">
        <f t="shared" si="7"/>
        <v>0</v>
      </c>
      <c r="H11" s="75">
        <f t="shared" si="7"/>
        <v>0</v>
      </c>
      <c r="I11" s="75">
        <f t="shared" si="7"/>
        <v>0</v>
      </c>
      <c r="J11" s="631"/>
      <c r="K11" s="242">
        <f t="shared" ref="K11:M13" si="8">K62+K100+K165+K194+K223+K252+K281+K310+K354+K388+K426+K455</f>
        <v>0</v>
      </c>
      <c r="L11" s="75">
        <f t="shared" si="8"/>
        <v>0</v>
      </c>
      <c r="M11" s="75">
        <f t="shared" si="8"/>
        <v>0</v>
      </c>
      <c r="N11" s="92">
        <f>E11+H11+I11+K11+L11+M11</f>
        <v>0</v>
      </c>
    </row>
    <row r="12" spans="1:14" s="32" customFormat="1" ht="24.75" customHeight="1">
      <c r="A12" s="622"/>
      <c r="B12" s="619"/>
      <c r="C12" s="646"/>
      <c r="D12" s="50" t="s">
        <v>8</v>
      </c>
      <c r="E12" s="75">
        <f t="shared" si="7"/>
        <v>0</v>
      </c>
      <c r="F12" s="75">
        <f t="shared" si="7"/>
        <v>0</v>
      </c>
      <c r="G12" s="75">
        <f t="shared" si="7"/>
        <v>0</v>
      </c>
      <c r="H12" s="75">
        <f t="shared" si="7"/>
        <v>0</v>
      </c>
      <c r="I12" s="75">
        <f t="shared" si="7"/>
        <v>0</v>
      </c>
      <c r="J12" s="631"/>
      <c r="K12" s="242">
        <f t="shared" si="8"/>
        <v>0</v>
      </c>
      <c r="L12" s="75">
        <f t="shared" si="8"/>
        <v>0</v>
      </c>
      <c r="M12" s="75">
        <f t="shared" si="8"/>
        <v>0</v>
      </c>
      <c r="N12" s="92">
        <f t="shared" ref="N12:N13" si="9">E12+H12+I12+K12+L12+M12</f>
        <v>0</v>
      </c>
    </row>
    <row r="13" spans="1:14" s="32" customFormat="1" ht="24.75" customHeight="1" thickBot="1">
      <c r="A13" s="623"/>
      <c r="B13" s="620"/>
      <c r="C13" s="647"/>
      <c r="D13" s="372" t="s">
        <v>9</v>
      </c>
      <c r="E13" s="373">
        <f t="shared" si="7"/>
        <v>0</v>
      </c>
      <c r="F13" s="373">
        <f t="shared" si="7"/>
        <v>0</v>
      </c>
      <c r="G13" s="373">
        <f t="shared" si="7"/>
        <v>0</v>
      </c>
      <c r="H13" s="373">
        <f t="shared" si="7"/>
        <v>0</v>
      </c>
      <c r="I13" s="373">
        <f t="shared" si="7"/>
        <v>0</v>
      </c>
      <c r="J13" s="632"/>
      <c r="K13" s="376">
        <f t="shared" si="8"/>
        <v>0</v>
      </c>
      <c r="L13" s="373">
        <f t="shared" si="8"/>
        <v>0</v>
      </c>
      <c r="M13" s="373">
        <f t="shared" si="8"/>
        <v>0</v>
      </c>
      <c r="N13" s="377">
        <f t="shared" si="9"/>
        <v>0</v>
      </c>
    </row>
    <row r="14" spans="1:14" s="31" customFormat="1" ht="11.25" customHeight="1" thickBot="1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39.75" customHeight="1" thickBot="1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>
      <c r="A16" s="573" t="s">
        <v>114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5"/>
    </row>
    <row r="17" spans="1:14" ht="150" customHeight="1">
      <c r="A17" s="576" t="s">
        <v>14</v>
      </c>
      <c r="B17" s="420" t="s">
        <v>113</v>
      </c>
      <c r="C17" s="62">
        <v>0</v>
      </c>
      <c r="D17" s="424">
        <v>43831</v>
      </c>
      <c r="E17" s="62">
        <v>83</v>
      </c>
      <c r="F17" s="62"/>
      <c r="G17" s="62"/>
      <c r="H17" s="62">
        <v>85</v>
      </c>
      <c r="I17" s="62">
        <v>87</v>
      </c>
      <c r="J17" s="514" t="s">
        <v>198</v>
      </c>
      <c r="K17" s="246"/>
      <c r="L17" s="65"/>
      <c r="M17" s="65"/>
      <c r="N17" s="66"/>
    </row>
    <row r="18" spans="1:14" ht="27" customHeight="1">
      <c r="A18" s="579"/>
      <c r="B18" s="12" t="s">
        <v>112</v>
      </c>
      <c r="C18" s="23"/>
      <c r="D18" s="439"/>
      <c r="E18" s="23">
        <v>31</v>
      </c>
      <c r="F18" s="23"/>
      <c r="G18" s="23"/>
      <c r="H18" s="23"/>
      <c r="I18" s="23"/>
      <c r="J18" s="33"/>
      <c r="K18" s="247"/>
      <c r="L18" s="23"/>
      <c r="M18" s="23"/>
      <c r="N18" s="24"/>
    </row>
    <row r="19" spans="1:14" ht="21" customHeight="1" thickBot="1">
      <c r="A19" s="573" t="s">
        <v>117</v>
      </c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5"/>
    </row>
    <row r="20" spans="1:14" ht="165" customHeight="1">
      <c r="A20" s="576" t="s">
        <v>23</v>
      </c>
      <c r="B20" s="419" t="s">
        <v>118</v>
      </c>
      <c r="C20" s="62"/>
      <c r="D20" s="424">
        <v>43831</v>
      </c>
      <c r="E20" s="62">
        <v>80</v>
      </c>
      <c r="F20" s="62"/>
      <c r="G20" s="62"/>
      <c r="H20" s="62"/>
      <c r="I20" s="62"/>
      <c r="J20" s="64"/>
      <c r="K20" s="246"/>
      <c r="L20" s="65"/>
      <c r="M20" s="65"/>
      <c r="N20" s="66"/>
    </row>
    <row r="21" spans="1:14" ht="27" customHeight="1" thickBot="1">
      <c r="A21" s="579"/>
      <c r="B21" s="12" t="s">
        <v>112</v>
      </c>
      <c r="C21" s="23"/>
      <c r="D21" s="447">
        <v>43831</v>
      </c>
      <c r="E21" s="23">
        <v>65</v>
      </c>
      <c r="F21" s="23"/>
      <c r="G21" s="23"/>
      <c r="H21" s="23"/>
      <c r="I21" s="23"/>
      <c r="J21" s="33"/>
      <c r="K21" s="247"/>
      <c r="L21" s="23"/>
      <c r="M21" s="23"/>
      <c r="N21" s="24"/>
    </row>
    <row r="22" spans="1:14" ht="73.5" customHeight="1">
      <c r="A22" s="576" t="s">
        <v>179</v>
      </c>
      <c r="B22" s="418" t="s">
        <v>119</v>
      </c>
      <c r="C22" s="62"/>
      <c r="D22" s="430">
        <v>43831</v>
      </c>
      <c r="E22" s="62">
        <v>97</v>
      </c>
      <c r="F22" s="62"/>
      <c r="G22" s="62"/>
      <c r="H22" s="62"/>
      <c r="I22" s="62"/>
      <c r="J22" s="64"/>
      <c r="K22" s="246"/>
      <c r="L22" s="65"/>
      <c r="M22" s="65"/>
      <c r="N22" s="66"/>
    </row>
    <row r="23" spans="1:14" ht="27" customHeight="1">
      <c r="A23" s="579"/>
      <c r="B23" s="12" t="s">
        <v>112</v>
      </c>
      <c r="C23" s="23"/>
      <c r="D23" s="439">
        <v>43831</v>
      </c>
      <c r="E23" s="23">
        <v>0</v>
      </c>
      <c r="F23" s="23"/>
      <c r="G23" s="23"/>
      <c r="H23" s="23"/>
      <c r="I23" s="23"/>
      <c r="J23" s="33"/>
      <c r="K23" s="247"/>
      <c r="L23" s="23"/>
      <c r="M23" s="23"/>
      <c r="N23" s="24"/>
    </row>
    <row r="24" spans="1:14" ht="21" customHeight="1" thickBot="1">
      <c r="A24" s="573" t="s">
        <v>115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5"/>
    </row>
    <row r="25" spans="1:14" ht="126" customHeight="1">
      <c r="A25" s="576" t="s">
        <v>178</v>
      </c>
      <c r="B25" s="417" t="s">
        <v>116</v>
      </c>
      <c r="C25" s="62"/>
      <c r="D25" s="424">
        <v>43831</v>
      </c>
      <c r="E25" s="62">
        <v>6</v>
      </c>
      <c r="F25" s="62"/>
      <c r="G25" s="62"/>
      <c r="H25" s="62">
        <v>6</v>
      </c>
      <c r="I25" s="62">
        <v>6</v>
      </c>
      <c r="J25" s="64"/>
      <c r="K25" s="246"/>
      <c r="L25" s="65"/>
      <c r="M25" s="65"/>
      <c r="N25" s="66"/>
    </row>
    <row r="26" spans="1:14" ht="27" customHeight="1">
      <c r="A26" s="579"/>
      <c r="B26" s="12" t="s">
        <v>112</v>
      </c>
      <c r="C26" s="23"/>
      <c r="D26" s="439">
        <v>43831</v>
      </c>
      <c r="E26" s="23">
        <v>0</v>
      </c>
      <c r="F26" s="23"/>
      <c r="G26" s="23"/>
      <c r="H26" s="23"/>
      <c r="I26" s="23"/>
      <c r="J26" s="33"/>
      <c r="K26" s="247"/>
      <c r="L26" s="23"/>
      <c r="M26" s="23"/>
      <c r="N26" s="24"/>
    </row>
    <row r="27" spans="1:14" ht="21" customHeight="1" thickBot="1">
      <c r="A27" s="573" t="s">
        <v>120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5"/>
    </row>
    <row r="28" spans="1:14" ht="132" customHeight="1">
      <c r="A28" s="576" t="s">
        <v>174</v>
      </c>
      <c r="B28" s="416" t="s">
        <v>121</v>
      </c>
      <c r="C28" s="62"/>
      <c r="D28" s="424">
        <v>43831</v>
      </c>
      <c r="E28" s="413">
        <v>61.848999999999997</v>
      </c>
      <c r="F28" s="62"/>
      <c r="G28" s="62"/>
      <c r="H28" s="62">
        <v>65.099999999999994</v>
      </c>
      <c r="I28" s="62">
        <v>65.099999999999994</v>
      </c>
      <c r="J28" s="64"/>
      <c r="K28" s="246"/>
      <c r="L28" s="65"/>
      <c r="M28" s="65"/>
      <c r="N28" s="66"/>
    </row>
    <row r="29" spans="1:14" ht="27" customHeight="1" thickBot="1">
      <c r="A29" s="579"/>
      <c r="B29" s="12" t="s">
        <v>112</v>
      </c>
      <c r="C29" s="23"/>
      <c r="D29" s="447">
        <v>43831</v>
      </c>
      <c r="E29" s="414">
        <v>61.848999999999997</v>
      </c>
      <c r="F29" s="23"/>
      <c r="G29" s="23"/>
      <c r="H29" s="23"/>
      <c r="I29" s="23"/>
      <c r="J29" s="33"/>
      <c r="K29" s="247"/>
      <c r="L29" s="23"/>
      <c r="M29" s="23"/>
      <c r="N29" s="24"/>
    </row>
    <row r="30" spans="1:14" ht="103.5" customHeight="1">
      <c r="A30" s="576" t="s">
        <v>175</v>
      </c>
      <c r="B30" s="415" t="s">
        <v>122</v>
      </c>
      <c r="C30" s="62"/>
      <c r="D30" s="430">
        <v>43831</v>
      </c>
      <c r="E30" s="413">
        <v>16.547999999999998</v>
      </c>
      <c r="F30" s="62"/>
      <c r="G30" s="62"/>
      <c r="H30" s="62">
        <v>18.2</v>
      </c>
      <c r="I30" s="62">
        <v>19</v>
      </c>
      <c r="J30" s="64"/>
      <c r="K30" s="246"/>
      <c r="L30" s="65"/>
      <c r="M30" s="65"/>
      <c r="N30" s="66"/>
    </row>
    <row r="31" spans="1:14" ht="27" customHeight="1" thickBot="1">
      <c r="A31" s="579"/>
      <c r="B31" s="12" t="s">
        <v>112</v>
      </c>
      <c r="C31" s="23"/>
      <c r="D31" s="447">
        <v>43831</v>
      </c>
      <c r="E31" s="414">
        <v>16.55</v>
      </c>
      <c r="F31" s="23"/>
      <c r="G31" s="23"/>
      <c r="H31" s="23"/>
      <c r="I31" s="23"/>
      <c r="J31" s="33"/>
      <c r="K31" s="247"/>
      <c r="L31" s="23"/>
      <c r="M31" s="23"/>
      <c r="N31" s="24"/>
    </row>
    <row r="32" spans="1:14" ht="100.5" customHeight="1">
      <c r="A32" s="576" t="s">
        <v>176</v>
      </c>
      <c r="B32" s="415" t="s">
        <v>123</v>
      </c>
      <c r="C32" s="62"/>
      <c r="D32" s="430">
        <v>43831</v>
      </c>
      <c r="E32" s="413">
        <v>10.27</v>
      </c>
      <c r="F32" s="62"/>
      <c r="G32" s="62"/>
      <c r="H32" s="62">
        <v>11.2</v>
      </c>
      <c r="I32" s="62">
        <v>11.2</v>
      </c>
      <c r="J32" s="64"/>
      <c r="K32" s="246"/>
      <c r="L32" s="65"/>
      <c r="M32" s="65"/>
      <c r="N32" s="66"/>
    </row>
    <row r="33" spans="1:18" ht="27" customHeight="1" thickBot="1">
      <c r="A33" s="579"/>
      <c r="B33" s="169" t="s">
        <v>112</v>
      </c>
      <c r="C33" s="23"/>
      <c r="D33" s="447">
        <v>43831</v>
      </c>
      <c r="E33" s="23">
        <v>10.27</v>
      </c>
      <c r="F33" s="23"/>
      <c r="G33" s="23"/>
      <c r="H33" s="23"/>
      <c r="I33" s="23"/>
      <c r="J33" s="33"/>
      <c r="K33" s="247"/>
      <c r="L33" s="23"/>
      <c r="M33" s="23"/>
      <c r="N33" s="24"/>
    </row>
    <row r="34" spans="1:18" ht="100.5" customHeight="1">
      <c r="A34" s="576" t="s">
        <v>177</v>
      </c>
      <c r="B34" s="507" t="s">
        <v>124</v>
      </c>
      <c r="C34" s="62"/>
      <c r="D34" s="430">
        <v>43831</v>
      </c>
      <c r="E34" s="413">
        <v>96.33</v>
      </c>
      <c r="F34" s="62"/>
      <c r="G34" s="62"/>
      <c r="H34" s="62">
        <v>90</v>
      </c>
      <c r="I34" s="62">
        <v>90</v>
      </c>
      <c r="J34" s="64"/>
      <c r="K34" s="246"/>
      <c r="L34" s="65"/>
      <c r="M34" s="65"/>
      <c r="N34" s="66"/>
    </row>
    <row r="35" spans="1:18" ht="27" customHeight="1">
      <c r="A35" s="579"/>
      <c r="B35" s="12" t="s">
        <v>112</v>
      </c>
      <c r="C35" s="23"/>
      <c r="D35" s="439">
        <v>43831</v>
      </c>
      <c r="E35" s="23">
        <v>96.33</v>
      </c>
      <c r="F35" s="23"/>
      <c r="G35" s="23"/>
      <c r="H35" s="23"/>
      <c r="I35" s="23"/>
      <c r="J35" s="33"/>
      <c r="K35" s="247"/>
      <c r="L35" s="23"/>
      <c r="M35" s="23"/>
      <c r="N35" s="24"/>
    </row>
    <row r="36" spans="1:18" s="28" customFormat="1" ht="26.25" customHeight="1">
      <c r="A36" s="13"/>
      <c r="B36" s="14" t="s">
        <v>12</v>
      </c>
      <c r="C36" s="595" t="s">
        <v>13</v>
      </c>
      <c r="D36" s="596"/>
      <c r="E36" s="596"/>
      <c r="F36" s="596"/>
      <c r="G36" s="596"/>
      <c r="H36" s="596"/>
      <c r="I36" s="596"/>
      <c r="J36" s="596"/>
      <c r="K36" s="549"/>
      <c r="L36" s="549"/>
      <c r="M36" s="549"/>
      <c r="N36" s="550"/>
      <c r="R36" s="77"/>
    </row>
    <row r="37" spans="1:18" s="31" customFormat="1" ht="21.75" customHeight="1">
      <c r="A37" s="551" t="s">
        <v>14</v>
      </c>
      <c r="B37" s="581" t="s">
        <v>222</v>
      </c>
      <c r="C37" s="592"/>
      <c r="D37" s="196" t="s">
        <v>15</v>
      </c>
      <c r="E37" s="57">
        <f t="shared" ref="E37:M37" si="10">SUM(E38:E40)</f>
        <v>15.151</v>
      </c>
      <c r="F37" s="57">
        <f t="shared" si="10"/>
        <v>0</v>
      </c>
      <c r="G37" s="57">
        <f t="shared" si="10"/>
        <v>0</v>
      </c>
      <c r="H37" s="57">
        <f t="shared" si="10"/>
        <v>0</v>
      </c>
      <c r="I37" s="57">
        <f t="shared" si="10"/>
        <v>0</v>
      </c>
      <c r="J37" s="560" t="s">
        <v>229</v>
      </c>
      <c r="K37" s="251">
        <f t="shared" si="10"/>
        <v>0</v>
      </c>
      <c r="L37" s="57">
        <f t="shared" si="10"/>
        <v>0</v>
      </c>
      <c r="M37" s="57">
        <f t="shared" si="10"/>
        <v>0</v>
      </c>
      <c r="N37" s="67">
        <f>E37+H37+I37+K37+L37+M37</f>
        <v>15.151</v>
      </c>
    </row>
    <row r="38" spans="1:18" s="28" customFormat="1" ht="21.75" customHeight="1">
      <c r="A38" s="552"/>
      <c r="B38" s="582"/>
      <c r="C38" s="593"/>
      <c r="D38" s="197" t="s">
        <v>16</v>
      </c>
      <c r="E38" s="198"/>
      <c r="F38" s="198"/>
      <c r="G38" s="198"/>
      <c r="H38" s="199"/>
      <c r="I38" s="199"/>
      <c r="J38" s="561"/>
      <c r="K38" s="252"/>
      <c r="L38" s="200"/>
      <c r="M38" s="200"/>
      <c r="N38" s="233">
        <f t="shared" ref="N38:N40" si="11">E38+H38+I38+K38+L38+M38</f>
        <v>0</v>
      </c>
    </row>
    <row r="39" spans="1:18" s="28" customFormat="1" ht="21.75" customHeight="1">
      <c r="A39" s="552"/>
      <c r="B39" s="582"/>
      <c r="C39" s="593"/>
      <c r="D39" s="197" t="s">
        <v>8</v>
      </c>
      <c r="E39" s="198">
        <v>15</v>
      </c>
      <c r="F39" s="198"/>
      <c r="G39" s="198"/>
      <c r="H39" s="199"/>
      <c r="I39" s="199"/>
      <c r="J39" s="561"/>
      <c r="K39" s="252"/>
      <c r="L39" s="200"/>
      <c r="M39" s="200"/>
      <c r="N39" s="233">
        <f t="shared" si="11"/>
        <v>15</v>
      </c>
    </row>
    <row r="40" spans="1:18" s="28" customFormat="1" ht="41.25" customHeight="1">
      <c r="A40" s="553"/>
      <c r="B40" s="583"/>
      <c r="C40" s="594"/>
      <c r="D40" s="197" t="s">
        <v>9</v>
      </c>
      <c r="E40" s="198">
        <v>0.151</v>
      </c>
      <c r="F40" s="198"/>
      <c r="G40" s="198"/>
      <c r="H40" s="199"/>
      <c r="I40" s="199"/>
      <c r="J40" s="562"/>
      <c r="K40" s="252"/>
      <c r="L40" s="200"/>
      <c r="M40" s="200"/>
      <c r="N40" s="233">
        <f t="shared" si="11"/>
        <v>0.151</v>
      </c>
    </row>
    <row r="41" spans="1:18" s="31" customFormat="1" ht="21.75" customHeight="1">
      <c r="A41" s="551" t="s">
        <v>14</v>
      </c>
      <c r="B41" s="581" t="s">
        <v>223</v>
      </c>
      <c r="C41" s="592"/>
      <c r="D41" s="196" t="s">
        <v>15</v>
      </c>
      <c r="E41" s="57">
        <f t="shared" ref="E41:I41" si="12">SUM(E42:E44)</f>
        <v>15.151</v>
      </c>
      <c r="F41" s="57">
        <f t="shared" si="12"/>
        <v>0</v>
      </c>
      <c r="G41" s="57">
        <f t="shared" si="12"/>
        <v>0</v>
      </c>
      <c r="H41" s="57">
        <f t="shared" si="12"/>
        <v>0</v>
      </c>
      <c r="I41" s="57">
        <f t="shared" si="12"/>
        <v>0</v>
      </c>
      <c r="J41" s="560" t="s">
        <v>230</v>
      </c>
      <c r="K41" s="251">
        <f t="shared" ref="K41:M41" si="13">SUM(K42:K44)</f>
        <v>0</v>
      </c>
      <c r="L41" s="57">
        <f t="shared" si="13"/>
        <v>0</v>
      </c>
      <c r="M41" s="57">
        <f t="shared" si="13"/>
        <v>0</v>
      </c>
      <c r="N41" s="67">
        <f>E41+H41+I41+K41+L41+M41</f>
        <v>15.151</v>
      </c>
    </row>
    <row r="42" spans="1:18" s="28" customFormat="1" ht="21.75" customHeight="1">
      <c r="A42" s="552"/>
      <c r="B42" s="582"/>
      <c r="C42" s="593"/>
      <c r="D42" s="197" t="s">
        <v>16</v>
      </c>
      <c r="E42" s="198"/>
      <c r="F42" s="198"/>
      <c r="G42" s="198"/>
      <c r="H42" s="199"/>
      <c r="I42" s="199"/>
      <c r="J42" s="561"/>
      <c r="K42" s="252"/>
      <c r="L42" s="200"/>
      <c r="M42" s="200"/>
      <c r="N42" s="233">
        <f t="shared" ref="N42:N44" si="14">E42+H42+I42+K42+L42+M42</f>
        <v>0</v>
      </c>
    </row>
    <row r="43" spans="1:18" s="28" customFormat="1" ht="21.75" customHeight="1">
      <c r="A43" s="552"/>
      <c r="B43" s="582"/>
      <c r="C43" s="593"/>
      <c r="D43" s="197" t="s">
        <v>8</v>
      </c>
      <c r="E43" s="198">
        <v>15</v>
      </c>
      <c r="F43" s="198"/>
      <c r="G43" s="198"/>
      <c r="H43" s="199"/>
      <c r="I43" s="199"/>
      <c r="J43" s="561"/>
      <c r="K43" s="252"/>
      <c r="L43" s="200"/>
      <c r="M43" s="200"/>
      <c r="N43" s="233">
        <f t="shared" si="14"/>
        <v>15</v>
      </c>
    </row>
    <row r="44" spans="1:18" s="28" customFormat="1" ht="48.75" customHeight="1" thickBot="1">
      <c r="A44" s="553"/>
      <c r="B44" s="583"/>
      <c r="C44" s="594"/>
      <c r="D44" s="197" t="s">
        <v>9</v>
      </c>
      <c r="E44" s="198">
        <v>0.151</v>
      </c>
      <c r="F44" s="198"/>
      <c r="G44" s="198"/>
      <c r="H44" s="199"/>
      <c r="I44" s="199"/>
      <c r="J44" s="562"/>
      <c r="K44" s="252"/>
      <c r="L44" s="200"/>
      <c r="M44" s="200"/>
      <c r="N44" s="233">
        <f t="shared" si="14"/>
        <v>0.151</v>
      </c>
    </row>
    <row r="45" spans="1:18" ht="43.5" hidden="1" customHeight="1">
      <c r="A45" s="577" t="s">
        <v>11</v>
      </c>
      <c r="B45" s="25" t="s">
        <v>18</v>
      </c>
      <c r="C45" s="202"/>
      <c r="D45" s="202"/>
      <c r="E45" s="202"/>
      <c r="F45" s="202"/>
      <c r="G45" s="202"/>
      <c r="H45" s="202"/>
      <c r="I45" s="202"/>
      <c r="J45" s="203"/>
      <c r="K45" s="200"/>
      <c r="L45" s="200"/>
      <c r="M45" s="200"/>
      <c r="N45" s="204"/>
    </row>
    <row r="46" spans="1:18" ht="32.25" hidden="1" customHeight="1">
      <c r="A46" s="579"/>
      <c r="B46" s="12" t="s">
        <v>112</v>
      </c>
      <c r="C46" s="205"/>
      <c r="D46" s="464"/>
      <c r="E46" s="205"/>
      <c r="F46" s="465"/>
      <c r="G46" s="205"/>
      <c r="H46" s="205"/>
      <c r="I46" s="205"/>
      <c r="J46" s="207"/>
      <c r="K46" s="250"/>
      <c r="L46" s="207"/>
      <c r="M46" s="205"/>
      <c r="N46" s="208"/>
    </row>
    <row r="47" spans="1:18" s="28" customFormat="1" ht="28.5" hidden="1" customHeight="1">
      <c r="A47" s="13"/>
      <c r="B47" s="14" t="s">
        <v>12</v>
      </c>
      <c r="C47" s="590" t="s">
        <v>13</v>
      </c>
      <c r="D47" s="591"/>
      <c r="E47" s="591"/>
      <c r="F47" s="591"/>
      <c r="G47" s="591"/>
      <c r="H47" s="591"/>
      <c r="I47" s="591"/>
      <c r="J47" s="591"/>
      <c r="K47" s="588"/>
      <c r="L47" s="588"/>
      <c r="M47" s="588"/>
      <c r="N47" s="589"/>
    </row>
    <row r="48" spans="1:18" s="31" customFormat="1" ht="24" hidden="1" customHeight="1">
      <c r="A48" s="551" t="s">
        <v>23</v>
      </c>
      <c r="B48" s="554" t="s">
        <v>28</v>
      </c>
      <c r="C48" s="592"/>
      <c r="D48" s="196" t="s">
        <v>15</v>
      </c>
      <c r="E48" s="57">
        <f t="shared" ref="E48:I48" si="15">SUM(E49:E51)</f>
        <v>0</v>
      </c>
      <c r="F48" s="57">
        <f t="shared" si="15"/>
        <v>0</v>
      </c>
      <c r="G48" s="57">
        <f t="shared" si="15"/>
        <v>0</v>
      </c>
      <c r="H48" s="57">
        <f t="shared" si="15"/>
        <v>0</v>
      </c>
      <c r="I48" s="57">
        <f t="shared" si="15"/>
        <v>0</v>
      </c>
      <c r="J48" s="560"/>
      <c r="K48" s="251">
        <f t="shared" ref="K48:M48" si="16">SUM(K49:K51)</f>
        <v>0</v>
      </c>
      <c r="L48" s="57">
        <f t="shared" si="16"/>
        <v>0</v>
      </c>
      <c r="M48" s="57">
        <f t="shared" si="16"/>
        <v>0</v>
      </c>
      <c r="N48" s="67">
        <f>E48+H48+I48+K48+L48+M48</f>
        <v>0</v>
      </c>
    </row>
    <row r="49" spans="1:14" s="28" customFormat="1" ht="24" hidden="1" customHeight="1">
      <c r="A49" s="552"/>
      <c r="B49" s="555"/>
      <c r="C49" s="593"/>
      <c r="D49" s="197" t="s">
        <v>16</v>
      </c>
      <c r="E49" s="198"/>
      <c r="F49" s="198"/>
      <c r="G49" s="198"/>
      <c r="H49" s="199"/>
      <c r="I49" s="199"/>
      <c r="J49" s="561"/>
      <c r="K49" s="252"/>
      <c r="L49" s="200"/>
      <c r="M49" s="200"/>
      <c r="N49" s="233">
        <f t="shared" ref="N49:N51" si="17">E49+H49+I49+K49+L49+M49</f>
        <v>0</v>
      </c>
    </row>
    <row r="50" spans="1:14" s="28" customFormat="1" ht="24" hidden="1" customHeight="1">
      <c r="A50" s="552"/>
      <c r="B50" s="555"/>
      <c r="C50" s="593"/>
      <c r="D50" s="197" t="s">
        <v>8</v>
      </c>
      <c r="E50" s="198"/>
      <c r="F50" s="198"/>
      <c r="G50" s="198"/>
      <c r="H50" s="199"/>
      <c r="I50" s="199"/>
      <c r="J50" s="561"/>
      <c r="K50" s="252"/>
      <c r="L50" s="200"/>
      <c r="M50" s="200"/>
      <c r="N50" s="233">
        <f t="shared" si="17"/>
        <v>0</v>
      </c>
    </row>
    <row r="51" spans="1:14" s="28" customFormat="1" ht="24" hidden="1" customHeight="1" thickBot="1">
      <c r="A51" s="552"/>
      <c r="B51" s="556"/>
      <c r="C51" s="593"/>
      <c r="D51" s="197" t="s">
        <v>9</v>
      </c>
      <c r="E51" s="198"/>
      <c r="F51" s="198"/>
      <c r="G51" s="198"/>
      <c r="H51" s="199"/>
      <c r="I51" s="199"/>
      <c r="J51" s="562"/>
      <c r="K51" s="252"/>
      <c r="L51" s="200"/>
      <c r="M51" s="200"/>
      <c r="N51" s="233">
        <f t="shared" si="17"/>
        <v>0</v>
      </c>
    </row>
    <row r="52" spans="1:14" ht="43.5" hidden="1" customHeight="1" thickBot="1">
      <c r="A52" s="68" t="s">
        <v>22</v>
      </c>
      <c r="B52" s="69" t="s">
        <v>24</v>
      </c>
      <c r="C52" s="209"/>
      <c r="D52" s="209"/>
      <c r="E52" s="209"/>
      <c r="F52" s="209"/>
      <c r="G52" s="209"/>
      <c r="H52" s="209"/>
      <c r="I52" s="209"/>
      <c r="J52" s="210"/>
      <c r="K52" s="253"/>
      <c r="L52" s="211"/>
      <c r="M52" s="211"/>
      <c r="N52" s="212"/>
    </row>
    <row r="53" spans="1:14" ht="22.5" hidden="1" customHeight="1" thickBot="1">
      <c r="A53" s="585" t="s">
        <v>27</v>
      </c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7"/>
    </row>
    <row r="54" spans="1:14" ht="42.75" hidden="1" customHeight="1">
      <c r="A54" s="576" t="s">
        <v>10</v>
      </c>
      <c r="B54" s="5" t="s">
        <v>18</v>
      </c>
      <c r="C54" s="26"/>
      <c r="D54" s="27"/>
      <c r="E54" s="26"/>
      <c r="F54" s="26"/>
      <c r="G54" s="26"/>
      <c r="H54" s="26"/>
      <c r="I54" s="26"/>
      <c r="J54" s="34"/>
      <c r="K54" s="254"/>
      <c r="L54" s="4"/>
      <c r="M54" s="4"/>
      <c r="N54" s="30"/>
    </row>
    <row r="55" spans="1:14" ht="25.5" hidden="1" customHeight="1">
      <c r="A55" s="577"/>
      <c r="B55" s="6" t="s">
        <v>112</v>
      </c>
      <c r="C55" s="11"/>
      <c r="D55" s="8"/>
      <c r="E55" s="11"/>
      <c r="F55" s="11"/>
      <c r="G55" s="11"/>
      <c r="H55" s="11"/>
      <c r="I55" s="11"/>
      <c r="J55" s="37"/>
      <c r="K55" s="255"/>
      <c r="L55" s="7"/>
      <c r="M55" s="7"/>
      <c r="N55" s="9"/>
    </row>
    <row r="56" spans="1:14" ht="24" hidden="1" customHeight="1">
      <c r="A56" s="15"/>
      <c r="B56" s="16" t="s">
        <v>12</v>
      </c>
      <c r="C56" s="578" t="s">
        <v>13</v>
      </c>
      <c r="D56" s="578"/>
      <c r="E56" s="578"/>
      <c r="F56" s="578"/>
      <c r="G56" s="578"/>
      <c r="H56" s="578"/>
      <c r="I56" s="578"/>
      <c r="J56" s="578"/>
      <c r="K56" s="549"/>
      <c r="L56" s="549"/>
      <c r="M56" s="549"/>
      <c r="N56" s="550"/>
    </row>
    <row r="57" spans="1:14" s="32" customFormat="1" ht="24" hidden="1" customHeight="1">
      <c r="A57" s="552" t="s">
        <v>14</v>
      </c>
      <c r="B57" s="554" t="s">
        <v>28</v>
      </c>
      <c r="C57" s="592"/>
      <c r="D57" s="196" t="s">
        <v>15</v>
      </c>
      <c r="E57" s="57">
        <f t="shared" ref="E57:I57" si="18">SUM(E58:E60)</f>
        <v>0</v>
      </c>
      <c r="F57" s="57">
        <f t="shared" si="18"/>
        <v>0</v>
      </c>
      <c r="G57" s="57">
        <f t="shared" si="18"/>
        <v>0</v>
      </c>
      <c r="H57" s="57">
        <f t="shared" si="18"/>
        <v>0</v>
      </c>
      <c r="I57" s="57">
        <f t="shared" si="18"/>
        <v>0</v>
      </c>
      <c r="J57" s="560"/>
      <c r="K57" s="251">
        <f t="shared" ref="K57:M57" si="19">SUM(K58:K60)</f>
        <v>0</v>
      </c>
      <c r="L57" s="57">
        <f t="shared" si="19"/>
        <v>0</v>
      </c>
      <c r="M57" s="57">
        <f t="shared" si="19"/>
        <v>0</v>
      </c>
      <c r="N57" s="67">
        <f>E57+H57+I57+K57+L57+M57</f>
        <v>0</v>
      </c>
    </row>
    <row r="58" spans="1:14" s="28" customFormat="1" ht="23.25" hidden="1">
      <c r="A58" s="552"/>
      <c r="B58" s="555"/>
      <c r="C58" s="593"/>
      <c r="D58" s="197" t="s">
        <v>16</v>
      </c>
      <c r="E58" s="198"/>
      <c r="F58" s="198"/>
      <c r="G58" s="198"/>
      <c r="H58" s="199"/>
      <c r="I58" s="199"/>
      <c r="J58" s="561"/>
      <c r="K58" s="252"/>
      <c r="L58" s="200"/>
      <c r="M58" s="200"/>
      <c r="N58" s="233">
        <f t="shared" ref="N58:N64" si="20">E58+H58+I58+K58+L58+M58</f>
        <v>0</v>
      </c>
    </row>
    <row r="59" spans="1:14" s="28" customFormat="1" ht="23.25" hidden="1">
      <c r="A59" s="552"/>
      <c r="B59" s="555"/>
      <c r="C59" s="593"/>
      <c r="D59" s="197" t="s">
        <v>8</v>
      </c>
      <c r="E59" s="198"/>
      <c r="F59" s="198"/>
      <c r="G59" s="198"/>
      <c r="H59" s="199"/>
      <c r="I59" s="199"/>
      <c r="J59" s="561"/>
      <c r="K59" s="252"/>
      <c r="L59" s="200"/>
      <c r="M59" s="200"/>
      <c r="N59" s="233">
        <f t="shared" si="20"/>
        <v>0</v>
      </c>
    </row>
    <row r="60" spans="1:14" s="28" customFormat="1" ht="29.25" hidden="1" customHeight="1">
      <c r="A60" s="552"/>
      <c r="B60" s="555"/>
      <c r="C60" s="593"/>
      <c r="D60" s="197" t="s">
        <v>9</v>
      </c>
      <c r="E60" s="198"/>
      <c r="F60" s="198"/>
      <c r="G60" s="198"/>
      <c r="H60" s="199"/>
      <c r="I60" s="199"/>
      <c r="J60" s="562"/>
      <c r="K60" s="252"/>
      <c r="L60" s="200"/>
      <c r="M60" s="200"/>
      <c r="N60" s="233">
        <f t="shared" si="20"/>
        <v>0</v>
      </c>
    </row>
    <row r="61" spans="1:14" s="32" customFormat="1" ht="40.5" hidden="1">
      <c r="A61" s="563" t="str">
        <f>E15</f>
        <v>I</v>
      </c>
      <c r="B61" s="56" t="s">
        <v>46</v>
      </c>
      <c r="C61" s="565"/>
      <c r="D61" s="41" t="s">
        <v>7</v>
      </c>
      <c r="E61" s="213">
        <f>E62+E63+E64</f>
        <v>0</v>
      </c>
      <c r="F61" s="213">
        <f t="shared" ref="F61:N61" si="21">F62+F63+F64</f>
        <v>0</v>
      </c>
      <c r="G61" s="213">
        <f t="shared" si="21"/>
        <v>0</v>
      </c>
      <c r="H61" s="213">
        <f t="shared" si="21"/>
        <v>0</v>
      </c>
      <c r="I61" s="213">
        <f t="shared" si="21"/>
        <v>0</v>
      </c>
      <c r="J61" s="567"/>
      <c r="K61" s="248">
        <f t="shared" si="21"/>
        <v>0</v>
      </c>
      <c r="L61" s="213">
        <f t="shared" si="21"/>
        <v>0</v>
      </c>
      <c r="M61" s="213">
        <f t="shared" si="21"/>
        <v>0</v>
      </c>
      <c r="N61" s="214">
        <f t="shared" si="21"/>
        <v>0</v>
      </c>
    </row>
    <row r="62" spans="1:14" s="39" customFormat="1" hidden="1">
      <c r="A62" s="563"/>
      <c r="B62" s="570" t="str">
        <f>F15</f>
        <v>ДЕМОГРАФИЯ</v>
      </c>
      <c r="C62" s="565"/>
      <c r="D62" s="42" t="s">
        <v>16</v>
      </c>
      <c r="E62" s="215"/>
      <c r="F62" s="215"/>
      <c r="G62" s="215"/>
      <c r="H62" s="215"/>
      <c r="I62" s="215"/>
      <c r="J62" s="568"/>
      <c r="K62" s="249"/>
      <c r="L62" s="216"/>
      <c r="M62" s="216"/>
      <c r="N62" s="311">
        <f t="shared" si="20"/>
        <v>0</v>
      </c>
    </row>
    <row r="63" spans="1:14" s="39" customFormat="1" ht="28.5" hidden="1" customHeight="1">
      <c r="A63" s="563"/>
      <c r="B63" s="571"/>
      <c r="C63" s="565"/>
      <c r="D63" s="42" t="s">
        <v>8</v>
      </c>
      <c r="E63" s="215"/>
      <c r="F63" s="215"/>
      <c r="G63" s="215"/>
      <c r="H63" s="215"/>
      <c r="I63" s="215"/>
      <c r="J63" s="568"/>
      <c r="K63" s="249"/>
      <c r="L63" s="216"/>
      <c r="M63" s="216"/>
      <c r="N63" s="311">
        <f t="shared" si="20"/>
        <v>0</v>
      </c>
    </row>
    <row r="64" spans="1:14" s="32" customFormat="1" ht="21" hidden="1" thickBot="1">
      <c r="A64" s="564"/>
      <c r="B64" s="572"/>
      <c r="C64" s="566"/>
      <c r="D64" s="368" t="s">
        <v>9</v>
      </c>
      <c r="E64" s="369"/>
      <c r="F64" s="369"/>
      <c r="G64" s="369"/>
      <c r="H64" s="369"/>
      <c r="I64" s="369"/>
      <c r="J64" s="569"/>
      <c r="K64" s="249"/>
      <c r="L64" s="370"/>
      <c r="M64" s="370"/>
      <c r="N64" s="371">
        <f t="shared" si="20"/>
        <v>0</v>
      </c>
    </row>
    <row r="65" spans="1:14" s="32" customFormat="1" ht="53.25" customHeight="1" thickBot="1">
      <c r="A65" s="52"/>
      <c r="B65" s="53"/>
      <c r="C65" s="53"/>
      <c r="D65" s="53"/>
      <c r="E65" s="82" t="s">
        <v>49</v>
      </c>
      <c r="F65" s="81" t="s">
        <v>50</v>
      </c>
      <c r="G65" s="83"/>
      <c r="H65" s="53"/>
      <c r="I65" s="53"/>
      <c r="J65" s="53"/>
      <c r="K65" s="245"/>
      <c r="L65" s="53"/>
      <c r="M65" s="53"/>
      <c r="N65" s="54"/>
    </row>
    <row r="66" spans="1:14" s="32" customFormat="1" ht="53.25" customHeight="1" thickBot="1">
      <c r="A66" s="675" t="s">
        <v>88</v>
      </c>
      <c r="B66" s="676"/>
      <c r="C66" s="676"/>
      <c r="D66" s="676"/>
      <c r="E66" s="676"/>
      <c r="F66" s="676"/>
      <c r="G66" s="676"/>
      <c r="H66" s="676"/>
      <c r="I66" s="676"/>
      <c r="J66" s="676"/>
      <c r="K66" s="677"/>
      <c r="L66" s="677"/>
      <c r="M66" s="677"/>
      <c r="N66" s="678"/>
    </row>
    <row r="67" spans="1:14" s="32" customFormat="1" ht="53.25" customHeight="1">
      <c r="A67" s="671" t="s">
        <v>10</v>
      </c>
      <c r="B67" s="171" t="s">
        <v>83</v>
      </c>
      <c r="C67" s="294"/>
      <c r="D67" s="424">
        <v>43831</v>
      </c>
      <c r="E67" s="172">
        <v>10</v>
      </c>
      <c r="F67" s="172"/>
      <c r="G67" s="172"/>
      <c r="H67" s="172"/>
      <c r="I67" s="172"/>
      <c r="J67" s="183"/>
      <c r="K67" s="290"/>
      <c r="L67" s="172"/>
      <c r="M67" s="172"/>
      <c r="N67" s="184"/>
    </row>
    <row r="68" spans="1:14" s="32" customFormat="1" ht="32.25" customHeight="1">
      <c r="A68" s="672"/>
      <c r="B68" s="6" t="s">
        <v>112</v>
      </c>
      <c r="C68" s="295"/>
      <c r="D68" s="424">
        <v>43831</v>
      </c>
      <c r="E68" s="166">
        <v>1</v>
      </c>
      <c r="F68" s="166"/>
      <c r="G68" s="166"/>
      <c r="H68" s="166"/>
      <c r="I68" s="166"/>
      <c r="J68" s="185"/>
      <c r="K68" s="291"/>
      <c r="L68" s="166"/>
      <c r="M68" s="166"/>
      <c r="N68" s="186"/>
    </row>
    <row r="69" spans="1:14" s="32" customFormat="1" ht="53.25" customHeight="1">
      <c r="A69" s="672" t="s">
        <v>11</v>
      </c>
      <c r="B69" s="167" t="s">
        <v>84</v>
      </c>
      <c r="C69" s="296"/>
      <c r="D69" s="424">
        <v>43831</v>
      </c>
      <c r="E69" s="168">
        <v>1668</v>
      </c>
      <c r="F69" s="168"/>
      <c r="G69" s="168"/>
      <c r="H69" s="168"/>
      <c r="I69" s="168"/>
      <c r="J69" s="187"/>
      <c r="K69" s="292"/>
      <c r="L69" s="168"/>
      <c r="M69" s="168"/>
      <c r="N69" s="188"/>
    </row>
    <row r="70" spans="1:14" s="32" customFormat="1" ht="33.75" customHeight="1">
      <c r="A70" s="672"/>
      <c r="B70" s="6" t="s">
        <v>112</v>
      </c>
      <c r="C70" s="295"/>
      <c r="D70" s="424">
        <v>43831</v>
      </c>
      <c r="E70" s="166">
        <v>534</v>
      </c>
      <c r="F70" s="166"/>
      <c r="G70" s="166"/>
      <c r="H70" s="166"/>
      <c r="I70" s="166"/>
      <c r="J70" s="185"/>
      <c r="K70" s="291"/>
      <c r="L70" s="166"/>
      <c r="M70" s="166"/>
      <c r="N70" s="186"/>
    </row>
    <row r="71" spans="1:14" s="32" customFormat="1" ht="98.25" customHeight="1">
      <c r="A71" s="672" t="s">
        <v>75</v>
      </c>
      <c r="B71" s="167" t="s">
        <v>85</v>
      </c>
      <c r="C71" s="296"/>
      <c r="D71" s="424">
        <v>43831</v>
      </c>
      <c r="E71" s="168">
        <v>3</v>
      </c>
      <c r="F71" s="168"/>
      <c r="G71" s="168"/>
      <c r="H71" s="168"/>
      <c r="I71" s="168"/>
      <c r="J71" s="187"/>
      <c r="K71" s="292"/>
      <c r="L71" s="168"/>
      <c r="M71" s="168"/>
      <c r="N71" s="188"/>
    </row>
    <row r="72" spans="1:14" s="32" customFormat="1" ht="53.25" customHeight="1" thickBot="1">
      <c r="A72" s="672"/>
      <c r="B72" s="6" t="s">
        <v>112</v>
      </c>
      <c r="C72" s="295"/>
      <c r="D72" s="424">
        <v>43831</v>
      </c>
      <c r="E72" s="166">
        <v>1</v>
      </c>
      <c r="F72" s="166"/>
      <c r="G72" s="166"/>
      <c r="H72" s="166"/>
      <c r="I72" s="166"/>
      <c r="J72" s="185"/>
      <c r="K72" s="291"/>
      <c r="L72" s="166"/>
      <c r="M72" s="166"/>
      <c r="N72" s="186"/>
    </row>
    <row r="73" spans="1:14" s="32" customFormat="1" ht="53.25" hidden="1" customHeight="1">
      <c r="A73" s="673" t="s">
        <v>76</v>
      </c>
      <c r="B73" s="167" t="s">
        <v>86</v>
      </c>
      <c r="C73" s="296"/>
      <c r="D73" s="193"/>
      <c r="E73" s="168"/>
      <c r="F73" s="168"/>
      <c r="G73" s="168"/>
      <c r="H73" s="168"/>
      <c r="I73" s="168"/>
      <c r="J73" s="187"/>
      <c r="K73" s="292"/>
      <c r="L73" s="168"/>
      <c r="M73" s="168"/>
      <c r="N73" s="188"/>
    </row>
    <row r="74" spans="1:14" s="32" customFormat="1" ht="35.25" hidden="1" customHeight="1" thickBot="1">
      <c r="A74" s="674"/>
      <c r="B74" s="169" t="s">
        <v>112</v>
      </c>
      <c r="C74" s="297"/>
      <c r="D74" s="194"/>
      <c r="E74" s="170"/>
      <c r="F74" s="170"/>
      <c r="G74" s="170"/>
      <c r="H74" s="170"/>
      <c r="I74" s="170"/>
      <c r="J74" s="189"/>
      <c r="K74" s="293"/>
      <c r="L74" s="170"/>
      <c r="M74" s="170"/>
      <c r="N74" s="190"/>
    </row>
    <row r="75" spans="1:14" s="32" customFormat="1" ht="21" hidden="1" thickBot="1">
      <c r="A75" s="573" t="s">
        <v>26</v>
      </c>
      <c r="B75" s="574"/>
      <c r="C75" s="574"/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5"/>
    </row>
    <row r="76" spans="1:14" s="32" customFormat="1" hidden="1" thickBot="1">
      <c r="A76" s="576" t="s">
        <v>10</v>
      </c>
      <c r="B76" s="5" t="s">
        <v>18</v>
      </c>
      <c r="C76" s="62"/>
      <c r="D76" s="63"/>
      <c r="E76" s="62"/>
      <c r="F76" s="62"/>
      <c r="G76" s="62"/>
      <c r="H76" s="62"/>
      <c r="I76" s="62"/>
      <c r="J76" s="64"/>
      <c r="K76" s="246"/>
      <c r="L76" s="65"/>
      <c r="M76" s="65"/>
      <c r="N76" s="66"/>
    </row>
    <row r="77" spans="1:14" s="32" customFormat="1" ht="21" hidden="1" thickBot="1">
      <c r="A77" s="579"/>
      <c r="B77" s="12" t="s">
        <v>112</v>
      </c>
      <c r="C77" s="23"/>
      <c r="D77" s="10"/>
      <c r="E77" s="23"/>
      <c r="F77" s="23"/>
      <c r="G77" s="23"/>
      <c r="H77" s="23"/>
      <c r="I77" s="23"/>
      <c r="J77" s="33"/>
      <c r="K77" s="247"/>
      <c r="L77" s="23"/>
      <c r="M77" s="23"/>
      <c r="N77" s="24"/>
    </row>
    <row r="78" spans="1:14" s="32" customFormat="1" hidden="1" thickBot="1">
      <c r="A78" s="13"/>
      <c r="B78" s="14" t="s">
        <v>12</v>
      </c>
      <c r="C78" s="595" t="s">
        <v>13</v>
      </c>
      <c r="D78" s="596"/>
      <c r="E78" s="596"/>
      <c r="F78" s="596"/>
      <c r="G78" s="596"/>
      <c r="H78" s="596"/>
      <c r="I78" s="596"/>
      <c r="J78" s="596"/>
      <c r="K78" s="549"/>
      <c r="L78" s="549"/>
      <c r="M78" s="549"/>
      <c r="N78" s="550"/>
    </row>
    <row r="79" spans="1:14" s="32" customFormat="1" ht="23.25" hidden="1" thickBot="1">
      <c r="A79" s="551" t="s">
        <v>14</v>
      </c>
      <c r="B79" s="554" t="s">
        <v>28</v>
      </c>
      <c r="C79" s="557"/>
      <c r="D79" s="196" t="s">
        <v>15</v>
      </c>
      <c r="E79" s="57">
        <f t="shared" ref="E79:I79" si="22">SUM(E80:E82)</f>
        <v>0</v>
      </c>
      <c r="F79" s="57">
        <f t="shared" si="22"/>
        <v>0</v>
      </c>
      <c r="G79" s="57">
        <f t="shared" si="22"/>
        <v>0</v>
      </c>
      <c r="H79" s="57">
        <f t="shared" si="22"/>
        <v>0</v>
      </c>
      <c r="I79" s="57">
        <f t="shared" si="22"/>
        <v>0</v>
      </c>
      <c r="J79" s="560"/>
      <c r="K79" s="251">
        <f t="shared" ref="K79:M79" si="23">SUM(K80:K82)</f>
        <v>0</v>
      </c>
      <c r="L79" s="57">
        <f t="shared" si="23"/>
        <v>0</v>
      </c>
      <c r="M79" s="57">
        <f t="shared" si="23"/>
        <v>0</v>
      </c>
      <c r="N79" s="67">
        <f>E79+H79+I79+K79+L79+M79</f>
        <v>0</v>
      </c>
    </row>
    <row r="80" spans="1:14" s="32" customFormat="1" ht="24" hidden="1" thickBot="1">
      <c r="A80" s="552"/>
      <c r="B80" s="555"/>
      <c r="C80" s="558"/>
      <c r="D80" s="197" t="s">
        <v>16</v>
      </c>
      <c r="E80" s="198"/>
      <c r="F80" s="198"/>
      <c r="G80" s="198"/>
      <c r="H80" s="199"/>
      <c r="I80" s="199"/>
      <c r="J80" s="561"/>
      <c r="K80" s="252"/>
      <c r="L80" s="200"/>
      <c r="M80" s="200"/>
      <c r="N80" s="233">
        <f t="shared" ref="N80:N82" si="24">E80+H80+I80+K80+L80+M80</f>
        <v>0</v>
      </c>
    </row>
    <row r="81" spans="1:14" s="32" customFormat="1" ht="24" hidden="1" thickBot="1">
      <c r="A81" s="552"/>
      <c r="B81" s="555"/>
      <c r="C81" s="558"/>
      <c r="D81" s="197" t="s">
        <v>8</v>
      </c>
      <c r="E81" s="198"/>
      <c r="F81" s="198"/>
      <c r="G81" s="198"/>
      <c r="H81" s="199"/>
      <c r="I81" s="199"/>
      <c r="J81" s="561"/>
      <c r="K81" s="252"/>
      <c r="L81" s="200"/>
      <c r="M81" s="200"/>
      <c r="N81" s="233">
        <f t="shared" si="24"/>
        <v>0</v>
      </c>
    </row>
    <row r="82" spans="1:14" s="32" customFormat="1" ht="24" hidden="1" thickBot="1">
      <c r="A82" s="553"/>
      <c r="B82" s="556"/>
      <c r="C82" s="559"/>
      <c r="D82" s="197" t="s">
        <v>9</v>
      </c>
      <c r="E82" s="198"/>
      <c r="F82" s="198"/>
      <c r="G82" s="198"/>
      <c r="H82" s="199"/>
      <c r="I82" s="199"/>
      <c r="J82" s="562"/>
      <c r="K82" s="252"/>
      <c r="L82" s="200"/>
      <c r="M82" s="200"/>
      <c r="N82" s="233">
        <f t="shared" si="24"/>
        <v>0</v>
      </c>
    </row>
    <row r="83" spans="1:14" s="32" customFormat="1" hidden="1" thickBot="1">
      <c r="A83" s="577" t="s">
        <v>11</v>
      </c>
      <c r="B83" s="25" t="s">
        <v>18</v>
      </c>
      <c r="C83" s="35"/>
      <c r="D83" s="36"/>
      <c r="E83" s="202"/>
      <c r="F83" s="202"/>
      <c r="G83" s="202"/>
      <c r="H83" s="202"/>
      <c r="I83" s="202"/>
      <c r="J83" s="203"/>
      <c r="K83" s="256"/>
      <c r="L83" s="200"/>
      <c r="M83" s="200"/>
      <c r="N83" s="204"/>
    </row>
    <row r="84" spans="1:14" s="32" customFormat="1" ht="21" hidden="1" thickBot="1">
      <c r="A84" s="579"/>
      <c r="B84" s="12" t="s">
        <v>112</v>
      </c>
      <c r="C84" s="23"/>
      <c r="D84" s="10"/>
      <c r="E84" s="23"/>
      <c r="F84" s="23"/>
      <c r="G84" s="23"/>
      <c r="H84" s="23"/>
      <c r="I84" s="23"/>
      <c r="J84" s="33"/>
      <c r="K84" s="247"/>
      <c r="L84" s="23"/>
      <c r="M84" s="23"/>
      <c r="N84" s="24"/>
    </row>
    <row r="85" spans="1:14" s="32" customFormat="1" hidden="1" thickBot="1">
      <c r="A85" s="13"/>
      <c r="B85" s="14" t="s">
        <v>12</v>
      </c>
      <c r="C85" s="595" t="s">
        <v>13</v>
      </c>
      <c r="D85" s="596"/>
      <c r="E85" s="596"/>
      <c r="F85" s="596"/>
      <c r="G85" s="596"/>
      <c r="H85" s="596"/>
      <c r="I85" s="596"/>
      <c r="J85" s="596"/>
      <c r="K85" s="549"/>
      <c r="L85" s="549"/>
      <c r="M85" s="549"/>
      <c r="N85" s="550"/>
    </row>
    <row r="86" spans="1:14" s="32" customFormat="1" ht="23.25" hidden="1" thickBot="1">
      <c r="A86" s="551" t="s">
        <v>23</v>
      </c>
      <c r="B86" s="554" t="s">
        <v>28</v>
      </c>
      <c r="C86" s="557"/>
      <c r="D86" s="196" t="s">
        <v>15</v>
      </c>
      <c r="E86" s="57">
        <f t="shared" ref="E86:I86" si="25">SUM(E87:E89)</f>
        <v>0</v>
      </c>
      <c r="F86" s="57">
        <f t="shared" si="25"/>
        <v>0</v>
      </c>
      <c r="G86" s="57">
        <f t="shared" si="25"/>
        <v>0</v>
      </c>
      <c r="H86" s="57">
        <f t="shared" si="25"/>
        <v>0</v>
      </c>
      <c r="I86" s="57">
        <f t="shared" si="25"/>
        <v>0</v>
      </c>
      <c r="J86" s="560"/>
      <c r="K86" s="251">
        <f t="shared" ref="K86:M86" si="26">SUM(K87:K89)</f>
        <v>0</v>
      </c>
      <c r="L86" s="57">
        <f t="shared" si="26"/>
        <v>0</v>
      </c>
      <c r="M86" s="57">
        <f t="shared" si="26"/>
        <v>0</v>
      </c>
      <c r="N86" s="67">
        <f>E86+H86+I86+K86+L86+M86</f>
        <v>0</v>
      </c>
    </row>
    <row r="87" spans="1:14" s="32" customFormat="1" ht="24" hidden="1" thickBot="1">
      <c r="A87" s="552"/>
      <c r="B87" s="555"/>
      <c r="C87" s="558"/>
      <c r="D87" s="197" t="s">
        <v>16</v>
      </c>
      <c r="E87" s="198"/>
      <c r="F87" s="198"/>
      <c r="G87" s="198"/>
      <c r="H87" s="199"/>
      <c r="I87" s="199"/>
      <c r="J87" s="561"/>
      <c r="K87" s="252"/>
      <c r="L87" s="200"/>
      <c r="M87" s="200"/>
      <c r="N87" s="233">
        <f t="shared" ref="N87:N89" si="27">E87+H87+I87+K87+L87+M87</f>
        <v>0</v>
      </c>
    </row>
    <row r="88" spans="1:14" s="32" customFormat="1" ht="24" hidden="1" thickBot="1">
      <c r="A88" s="552"/>
      <c r="B88" s="555"/>
      <c r="C88" s="558"/>
      <c r="D88" s="197" t="s">
        <v>8</v>
      </c>
      <c r="E88" s="198"/>
      <c r="F88" s="198"/>
      <c r="G88" s="198"/>
      <c r="H88" s="199"/>
      <c r="I88" s="199"/>
      <c r="J88" s="561"/>
      <c r="K88" s="252"/>
      <c r="L88" s="200"/>
      <c r="M88" s="200"/>
      <c r="N88" s="233">
        <f t="shared" si="27"/>
        <v>0</v>
      </c>
    </row>
    <row r="89" spans="1:14" s="32" customFormat="1" ht="24" hidden="1" thickBot="1">
      <c r="A89" s="552"/>
      <c r="B89" s="556"/>
      <c r="C89" s="558"/>
      <c r="D89" s="197" t="s">
        <v>9</v>
      </c>
      <c r="E89" s="198"/>
      <c r="F89" s="198"/>
      <c r="G89" s="198"/>
      <c r="H89" s="199"/>
      <c r="I89" s="199"/>
      <c r="J89" s="562"/>
      <c r="K89" s="252"/>
      <c r="L89" s="200"/>
      <c r="M89" s="200"/>
      <c r="N89" s="233">
        <f t="shared" si="27"/>
        <v>0</v>
      </c>
    </row>
    <row r="90" spans="1:14" s="32" customFormat="1" ht="39.75" hidden="1" thickBot="1">
      <c r="A90" s="68" t="s">
        <v>22</v>
      </c>
      <c r="B90" s="69" t="s">
        <v>24</v>
      </c>
      <c r="C90" s="70"/>
      <c r="D90" s="71"/>
      <c r="E90" s="209"/>
      <c r="F90" s="209"/>
      <c r="G90" s="209"/>
      <c r="H90" s="209"/>
      <c r="I90" s="209"/>
      <c r="J90" s="210"/>
      <c r="K90" s="253"/>
      <c r="L90" s="211"/>
      <c r="M90" s="211"/>
      <c r="N90" s="212"/>
    </row>
    <row r="91" spans="1:14" s="32" customFormat="1" ht="21" hidden="1" thickBot="1">
      <c r="A91" s="585" t="s">
        <v>27</v>
      </c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7"/>
    </row>
    <row r="92" spans="1:14" s="32" customFormat="1" hidden="1" thickBot="1">
      <c r="A92" s="576" t="s">
        <v>10</v>
      </c>
      <c r="B92" s="5" t="s">
        <v>18</v>
      </c>
      <c r="C92" s="26"/>
      <c r="D92" s="27"/>
      <c r="E92" s="26"/>
      <c r="F92" s="26"/>
      <c r="G92" s="26"/>
      <c r="H92" s="26"/>
      <c r="I92" s="26"/>
      <c r="J92" s="34"/>
      <c r="K92" s="254"/>
      <c r="L92" s="4"/>
      <c r="M92" s="4"/>
      <c r="N92" s="30"/>
    </row>
    <row r="93" spans="1:14" s="32" customFormat="1" ht="21" hidden="1" thickBot="1">
      <c r="A93" s="577"/>
      <c r="B93" s="6" t="s">
        <v>112</v>
      </c>
      <c r="C93" s="11"/>
      <c r="D93" s="8"/>
      <c r="E93" s="11"/>
      <c r="F93" s="11"/>
      <c r="G93" s="11"/>
      <c r="H93" s="11"/>
      <c r="I93" s="11"/>
      <c r="J93" s="37"/>
      <c r="K93" s="255"/>
      <c r="L93" s="7"/>
      <c r="M93" s="7"/>
      <c r="N93" s="9"/>
    </row>
    <row r="94" spans="1:14" s="32" customFormat="1" hidden="1" thickBot="1">
      <c r="A94" s="15"/>
      <c r="B94" s="16" t="s">
        <v>12</v>
      </c>
      <c r="C94" s="578" t="s">
        <v>13</v>
      </c>
      <c r="D94" s="578"/>
      <c r="E94" s="578"/>
      <c r="F94" s="578"/>
      <c r="G94" s="578"/>
      <c r="H94" s="578"/>
      <c r="I94" s="578"/>
      <c r="J94" s="578"/>
      <c r="K94" s="549"/>
      <c r="L94" s="549"/>
      <c r="M94" s="549"/>
      <c r="N94" s="550"/>
    </row>
    <row r="95" spans="1:14" s="32" customFormat="1" ht="23.25" hidden="1" thickBot="1">
      <c r="A95" s="552" t="s">
        <v>14</v>
      </c>
      <c r="B95" s="554" t="s">
        <v>28</v>
      </c>
      <c r="C95" s="592"/>
      <c r="D95" s="196" t="s">
        <v>15</v>
      </c>
      <c r="E95" s="57">
        <f t="shared" ref="E95:I95" si="28">SUM(E96:E98)</f>
        <v>0</v>
      </c>
      <c r="F95" s="57">
        <f t="shared" si="28"/>
        <v>0</v>
      </c>
      <c r="G95" s="57">
        <f t="shared" si="28"/>
        <v>0</v>
      </c>
      <c r="H95" s="57">
        <f t="shared" si="28"/>
        <v>0</v>
      </c>
      <c r="I95" s="57">
        <f t="shared" si="28"/>
        <v>0</v>
      </c>
      <c r="J95" s="560"/>
      <c r="K95" s="251">
        <f t="shared" ref="K95:M95" si="29">SUM(K96:K98)</f>
        <v>0</v>
      </c>
      <c r="L95" s="57">
        <f t="shared" si="29"/>
        <v>0</v>
      </c>
      <c r="M95" s="57">
        <f t="shared" si="29"/>
        <v>0</v>
      </c>
      <c r="N95" s="67">
        <f>E95+H95+I95+K95+L95+M95</f>
        <v>0</v>
      </c>
    </row>
    <row r="96" spans="1:14" s="32" customFormat="1" ht="24" hidden="1" thickBot="1">
      <c r="A96" s="552"/>
      <c r="B96" s="555"/>
      <c r="C96" s="593"/>
      <c r="D96" s="197" t="s">
        <v>16</v>
      </c>
      <c r="E96" s="198"/>
      <c r="F96" s="198"/>
      <c r="G96" s="198"/>
      <c r="H96" s="199"/>
      <c r="I96" s="199"/>
      <c r="J96" s="561"/>
      <c r="K96" s="252"/>
      <c r="L96" s="200"/>
      <c r="M96" s="200"/>
      <c r="N96" s="233">
        <f t="shared" ref="N96:N98" si="30">E96+H96+I96+K96+L96+M96</f>
        <v>0</v>
      </c>
    </row>
    <row r="97" spans="1:14" s="32" customFormat="1" ht="24" hidden="1" thickBot="1">
      <c r="A97" s="552"/>
      <c r="B97" s="555"/>
      <c r="C97" s="593"/>
      <c r="D97" s="197" t="s">
        <v>8</v>
      </c>
      <c r="E97" s="198"/>
      <c r="F97" s="198"/>
      <c r="G97" s="198"/>
      <c r="H97" s="199"/>
      <c r="I97" s="199"/>
      <c r="J97" s="561"/>
      <c r="K97" s="252"/>
      <c r="L97" s="200"/>
      <c r="M97" s="200"/>
      <c r="N97" s="233">
        <f t="shared" si="30"/>
        <v>0</v>
      </c>
    </row>
    <row r="98" spans="1:14" s="32" customFormat="1" ht="24" hidden="1" thickBot="1">
      <c r="A98" s="552"/>
      <c r="B98" s="555"/>
      <c r="C98" s="593"/>
      <c r="D98" s="197" t="s">
        <v>9</v>
      </c>
      <c r="E98" s="198"/>
      <c r="F98" s="198"/>
      <c r="G98" s="198"/>
      <c r="H98" s="199"/>
      <c r="I98" s="199"/>
      <c r="J98" s="562"/>
      <c r="K98" s="252"/>
      <c r="L98" s="200"/>
      <c r="M98" s="200"/>
      <c r="N98" s="233">
        <f t="shared" si="30"/>
        <v>0</v>
      </c>
    </row>
    <row r="99" spans="1:14" s="32" customFormat="1" ht="41.25" hidden="1" thickBot="1">
      <c r="A99" s="563" t="str">
        <f>E65</f>
        <v>II</v>
      </c>
      <c r="B99" s="56" t="s">
        <v>46</v>
      </c>
      <c r="C99" s="565"/>
      <c r="D99" s="41" t="s">
        <v>7</v>
      </c>
      <c r="E99" s="213">
        <f>E100+E101+E102</f>
        <v>0</v>
      </c>
      <c r="F99" s="213">
        <f t="shared" ref="F99:I99" si="31">F100+F101+F102</f>
        <v>0</v>
      </c>
      <c r="G99" s="213">
        <f t="shared" si="31"/>
        <v>0</v>
      </c>
      <c r="H99" s="213">
        <f t="shared" si="31"/>
        <v>0</v>
      </c>
      <c r="I99" s="213">
        <f t="shared" si="31"/>
        <v>0</v>
      </c>
      <c r="J99" s="567"/>
      <c r="K99" s="248">
        <f t="shared" ref="K99:N99" si="32">K100+K101+K102</f>
        <v>0</v>
      </c>
      <c r="L99" s="213">
        <f t="shared" si="32"/>
        <v>0</v>
      </c>
      <c r="M99" s="213">
        <f t="shared" si="32"/>
        <v>0</v>
      </c>
      <c r="N99" s="214">
        <f t="shared" si="32"/>
        <v>0</v>
      </c>
    </row>
    <row r="100" spans="1:14" s="32" customFormat="1" ht="21" hidden="1" thickBot="1">
      <c r="A100" s="563"/>
      <c r="B100" s="570" t="str">
        <f>F65</f>
        <v>ЗДРАВООХРАНЕНИЕ</v>
      </c>
      <c r="C100" s="565"/>
      <c r="D100" s="42" t="s">
        <v>16</v>
      </c>
      <c r="E100" s="215"/>
      <c r="F100" s="215"/>
      <c r="G100" s="215"/>
      <c r="H100" s="215"/>
      <c r="I100" s="215"/>
      <c r="J100" s="568"/>
      <c r="K100" s="249"/>
      <c r="L100" s="216"/>
      <c r="M100" s="216"/>
      <c r="N100" s="311">
        <f t="shared" ref="N100:N102" si="33">E100+H100+I100+K100+L100+M100</f>
        <v>0</v>
      </c>
    </row>
    <row r="101" spans="1:14" s="32" customFormat="1" ht="21" hidden="1" thickBot="1">
      <c r="A101" s="563"/>
      <c r="B101" s="571"/>
      <c r="C101" s="565"/>
      <c r="D101" s="42" t="s">
        <v>8</v>
      </c>
      <c r="E101" s="215"/>
      <c r="F101" s="215"/>
      <c r="G101" s="215"/>
      <c r="H101" s="215"/>
      <c r="I101" s="215"/>
      <c r="J101" s="568"/>
      <c r="K101" s="249"/>
      <c r="L101" s="216"/>
      <c r="M101" s="216"/>
      <c r="N101" s="311">
        <f t="shared" si="33"/>
        <v>0</v>
      </c>
    </row>
    <row r="102" spans="1:14" s="32" customFormat="1" ht="21" hidden="1" thickBot="1">
      <c r="A102" s="564"/>
      <c r="B102" s="572"/>
      <c r="C102" s="566"/>
      <c r="D102" s="368" t="s">
        <v>9</v>
      </c>
      <c r="E102" s="369"/>
      <c r="F102" s="369"/>
      <c r="G102" s="369"/>
      <c r="H102" s="369"/>
      <c r="I102" s="369"/>
      <c r="J102" s="569"/>
      <c r="K102" s="249"/>
      <c r="L102" s="370"/>
      <c r="M102" s="370"/>
      <c r="N102" s="371">
        <f t="shared" si="33"/>
        <v>0</v>
      </c>
    </row>
    <row r="103" spans="1:14" s="32" customFormat="1" ht="39.75" customHeight="1" thickBot="1">
      <c r="A103" s="52"/>
      <c r="B103" s="53"/>
      <c r="C103" s="53"/>
      <c r="D103" s="53"/>
      <c r="E103" s="82" t="s">
        <v>51</v>
      </c>
      <c r="F103" s="81" t="s">
        <v>52</v>
      </c>
      <c r="G103" s="83"/>
      <c r="H103" s="53"/>
      <c r="I103" s="53"/>
      <c r="J103" s="53"/>
      <c r="K103" s="245"/>
      <c r="L103" s="53"/>
      <c r="M103" s="53"/>
      <c r="N103" s="54"/>
    </row>
    <row r="104" spans="1:14" s="31" customFormat="1" ht="21" customHeight="1" thickBot="1">
      <c r="A104" s="545" t="s">
        <v>125</v>
      </c>
      <c r="B104" s="546"/>
      <c r="C104" s="546"/>
      <c r="D104" s="546"/>
      <c r="E104" s="546"/>
      <c r="F104" s="546"/>
      <c r="G104" s="546"/>
      <c r="H104" s="546"/>
      <c r="I104" s="546"/>
      <c r="J104" s="546"/>
      <c r="K104" s="546"/>
      <c r="L104" s="546"/>
      <c r="M104" s="546"/>
      <c r="N104" s="547"/>
    </row>
    <row r="105" spans="1:14" s="31" customFormat="1" ht="78">
      <c r="A105" s="534" t="s">
        <v>14</v>
      </c>
      <c r="B105" s="420" t="s">
        <v>126</v>
      </c>
      <c r="C105" s="421">
        <v>0</v>
      </c>
      <c r="D105" s="466">
        <v>43831</v>
      </c>
      <c r="E105" s="421">
        <v>0</v>
      </c>
      <c r="F105" s="421"/>
      <c r="G105" s="421"/>
      <c r="H105" s="421">
        <v>0</v>
      </c>
      <c r="I105" s="421">
        <v>0</v>
      </c>
      <c r="J105" s="421"/>
      <c r="K105" s="421">
        <v>0</v>
      </c>
      <c r="L105" s="421">
        <v>0</v>
      </c>
      <c r="M105" s="421">
        <v>1.2</v>
      </c>
      <c r="N105" s="422"/>
    </row>
    <row r="106" spans="1:14" s="31" customFormat="1" ht="21" thickBot="1">
      <c r="A106" s="580"/>
      <c r="B106" s="434" t="s">
        <v>127</v>
      </c>
      <c r="C106" s="438">
        <v>0</v>
      </c>
      <c r="D106" s="439">
        <v>43831</v>
      </c>
      <c r="E106" s="440">
        <v>0</v>
      </c>
      <c r="F106" s="440"/>
      <c r="G106" s="440"/>
      <c r="H106" s="438">
        <v>0</v>
      </c>
      <c r="I106" s="440">
        <v>0</v>
      </c>
      <c r="J106" s="440"/>
      <c r="K106" s="440">
        <v>0</v>
      </c>
      <c r="L106" s="438">
        <v>0</v>
      </c>
      <c r="M106" s="440">
        <v>0</v>
      </c>
      <c r="N106" s="441"/>
    </row>
    <row r="107" spans="1:14" s="31" customFormat="1" ht="87" customHeight="1">
      <c r="A107" s="534" t="s">
        <v>181</v>
      </c>
      <c r="B107" s="435" t="s">
        <v>128</v>
      </c>
      <c r="C107" s="423">
        <v>0</v>
      </c>
      <c r="D107" s="424">
        <v>43831</v>
      </c>
      <c r="E107" s="423">
        <v>0</v>
      </c>
      <c r="F107" s="423"/>
      <c r="G107" s="423"/>
      <c r="H107" s="423">
        <v>0.22</v>
      </c>
      <c r="I107" s="423">
        <v>0.22</v>
      </c>
      <c r="J107" s="423"/>
      <c r="K107" s="423">
        <v>0</v>
      </c>
      <c r="L107" s="423">
        <v>0.47</v>
      </c>
      <c r="M107" s="423">
        <v>0.47</v>
      </c>
      <c r="N107" s="425"/>
    </row>
    <row r="108" spans="1:14" s="31" customFormat="1" ht="21" thickBot="1">
      <c r="A108" s="580"/>
      <c r="B108" s="434" t="s">
        <v>127</v>
      </c>
      <c r="C108" s="438">
        <v>0</v>
      </c>
      <c r="D108" s="439">
        <v>43831</v>
      </c>
      <c r="E108" s="440">
        <v>0</v>
      </c>
      <c r="F108" s="440"/>
      <c r="G108" s="440"/>
      <c r="H108" s="438"/>
      <c r="I108" s="440"/>
      <c r="J108" s="440"/>
      <c r="K108" s="440">
        <v>0</v>
      </c>
      <c r="L108" s="438"/>
      <c r="M108" s="440">
        <v>0</v>
      </c>
      <c r="N108" s="441"/>
    </row>
    <row r="109" spans="1:14" s="31" customFormat="1" ht="156">
      <c r="A109" s="534" t="s">
        <v>182</v>
      </c>
      <c r="B109" s="420" t="s">
        <v>129</v>
      </c>
      <c r="C109" s="423">
        <v>0</v>
      </c>
      <c r="D109" s="424">
        <v>43831</v>
      </c>
      <c r="E109" s="513">
        <v>2E-3</v>
      </c>
      <c r="F109" s="423"/>
      <c r="G109" s="423"/>
      <c r="H109" s="423">
        <v>0.01</v>
      </c>
      <c r="I109" s="423">
        <v>0.01</v>
      </c>
      <c r="J109" s="423"/>
      <c r="K109" s="423">
        <v>0.01</v>
      </c>
      <c r="L109" s="423">
        <v>0.01</v>
      </c>
      <c r="M109" s="423">
        <v>0.01</v>
      </c>
      <c r="N109" s="425"/>
    </row>
    <row r="110" spans="1:14" s="31" customFormat="1" ht="21" thickBot="1">
      <c r="A110" s="580"/>
      <c r="B110" s="436" t="s">
        <v>127</v>
      </c>
      <c r="C110" s="442">
        <v>0</v>
      </c>
      <c r="D110" s="439">
        <v>43831</v>
      </c>
      <c r="E110" s="443">
        <v>2E-3</v>
      </c>
      <c r="F110" s="444"/>
      <c r="G110" s="444"/>
      <c r="H110" s="442">
        <v>0</v>
      </c>
      <c r="I110" s="442">
        <v>0</v>
      </c>
      <c r="J110" s="444"/>
      <c r="K110" s="442">
        <v>0</v>
      </c>
      <c r="L110" s="442">
        <v>0</v>
      </c>
      <c r="M110" s="442">
        <v>0</v>
      </c>
      <c r="N110" s="445"/>
    </row>
    <row r="111" spans="1:14" s="31" customFormat="1" ht="105" customHeight="1">
      <c r="A111" s="534" t="s">
        <v>183</v>
      </c>
      <c r="B111" s="420" t="s">
        <v>130</v>
      </c>
      <c r="C111" s="452">
        <v>0</v>
      </c>
      <c r="D111" s="424">
        <v>43831</v>
      </c>
      <c r="E111" s="453">
        <v>109</v>
      </c>
      <c r="F111" s="453"/>
      <c r="G111" s="453"/>
      <c r="H111" s="453">
        <v>86</v>
      </c>
      <c r="I111" s="453">
        <v>86</v>
      </c>
      <c r="J111" s="453"/>
      <c r="K111" s="453">
        <v>0</v>
      </c>
      <c r="L111" s="453">
        <v>141</v>
      </c>
      <c r="M111" s="453">
        <v>165</v>
      </c>
      <c r="N111" s="515"/>
    </row>
    <row r="112" spans="1:14" s="31" customFormat="1" ht="21" thickBot="1">
      <c r="A112" s="535"/>
      <c r="B112" s="437" t="s">
        <v>127</v>
      </c>
      <c r="C112" s="446">
        <v>0</v>
      </c>
      <c r="D112" s="439">
        <v>43831</v>
      </c>
      <c r="E112" s="448">
        <v>85</v>
      </c>
      <c r="F112" s="449"/>
      <c r="G112" s="449"/>
      <c r="H112" s="450">
        <v>0</v>
      </c>
      <c r="I112" s="449">
        <v>0</v>
      </c>
      <c r="J112" s="449"/>
      <c r="K112" s="449">
        <v>0</v>
      </c>
      <c r="L112" s="450">
        <v>0</v>
      </c>
      <c r="M112" s="449">
        <v>0</v>
      </c>
      <c r="N112" s="451"/>
    </row>
    <row r="113" spans="1:14" s="31" customFormat="1" ht="21" customHeight="1" thickBot="1">
      <c r="A113" s="545" t="s">
        <v>131</v>
      </c>
      <c r="B113" s="546"/>
      <c r="C113" s="546"/>
      <c r="D113" s="546"/>
      <c r="E113" s="546"/>
      <c r="F113" s="546"/>
      <c r="G113" s="546"/>
      <c r="H113" s="546"/>
      <c r="I113" s="546"/>
      <c r="J113" s="546"/>
      <c r="K113" s="546"/>
      <c r="L113" s="546"/>
      <c r="M113" s="546"/>
      <c r="N113" s="547"/>
    </row>
    <row r="114" spans="1:14" s="31" customFormat="1" ht="78">
      <c r="A114" s="534" t="s">
        <v>23</v>
      </c>
      <c r="B114" s="420" t="s">
        <v>132</v>
      </c>
      <c r="C114" s="421">
        <v>72</v>
      </c>
      <c r="D114" s="424">
        <v>43831</v>
      </c>
      <c r="E114" s="421">
        <v>52</v>
      </c>
      <c r="F114" s="421"/>
      <c r="G114" s="421"/>
      <c r="H114" s="421">
        <v>78</v>
      </c>
      <c r="I114" s="421">
        <v>78.5</v>
      </c>
      <c r="J114" s="421"/>
      <c r="K114" s="421">
        <v>0</v>
      </c>
      <c r="L114" s="421">
        <v>79</v>
      </c>
      <c r="M114" s="421">
        <v>80</v>
      </c>
      <c r="N114" s="422"/>
    </row>
    <row r="115" spans="1:14" s="31" customFormat="1">
      <c r="A115" s="539"/>
      <c r="B115" s="454" t="s">
        <v>127</v>
      </c>
      <c r="C115" s="456">
        <v>72</v>
      </c>
      <c r="D115" s="439">
        <v>43831</v>
      </c>
      <c r="E115" s="457">
        <v>52</v>
      </c>
      <c r="F115" s="457"/>
      <c r="G115" s="457"/>
      <c r="H115" s="456">
        <v>0</v>
      </c>
      <c r="I115" s="457">
        <v>0</v>
      </c>
      <c r="J115" s="457"/>
      <c r="K115" s="457">
        <v>0</v>
      </c>
      <c r="L115" s="456">
        <v>0</v>
      </c>
      <c r="M115" s="457">
        <v>0</v>
      </c>
      <c r="N115" s="458"/>
    </row>
    <row r="116" spans="1:14" s="31" customFormat="1" ht="195">
      <c r="A116" s="540" t="s">
        <v>179</v>
      </c>
      <c r="B116" s="455" t="s">
        <v>133</v>
      </c>
      <c r="C116" s="426">
        <v>0</v>
      </c>
      <c r="D116" s="424">
        <v>43831</v>
      </c>
      <c r="E116" s="423">
        <v>22</v>
      </c>
      <c r="F116" s="423"/>
      <c r="G116" s="423"/>
      <c r="H116" s="423">
        <v>2400</v>
      </c>
      <c r="I116" s="423">
        <v>4000</v>
      </c>
      <c r="J116" s="423"/>
      <c r="K116" s="423">
        <v>0</v>
      </c>
      <c r="L116" s="423">
        <v>6200</v>
      </c>
      <c r="M116" s="423">
        <v>8000</v>
      </c>
      <c r="N116" s="425"/>
    </row>
    <row r="117" spans="1:14" s="31" customFormat="1">
      <c r="A117" s="540"/>
      <c r="B117" s="434" t="s">
        <v>127</v>
      </c>
      <c r="C117" s="459">
        <v>0</v>
      </c>
      <c r="D117" s="439">
        <v>43831</v>
      </c>
      <c r="E117" s="440">
        <v>15</v>
      </c>
      <c r="F117" s="440"/>
      <c r="G117" s="440"/>
      <c r="H117" s="438">
        <v>0</v>
      </c>
      <c r="I117" s="460">
        <v>0</v>
      </c>
      <c r="J117" s="460"/>
      <c r="K117" s="460">
        <v>0</v>
      </c>
      <c r="L117" s="459">
        <v>0</v>
      </c>
      <c r="M117" s="460">
        <v>0</v>
      </c>
      <c r="N117" s="461"/>
    </row>
    <row r="118" spans="1:14" s="31" customFormat="1" ht="117">
      <c r="A118" s="540" t="s">
        <v>184</v>
      </c>
      <c r="B118" s="455" t="s">
        <v>134</v>
      </c>
      <c r="C118" s="423">
        <v>0</v>
      </c>
      <c r="D118" s="424">
        <v>43831</v>
      </c>
      <c r="E118" s="427">
        <v>0.432</v>
      </c>
      <c r="F118" s="423"/>
      <c r="G118" s="423"/>
      <c r="H118" s="428">
        <v>0.25</v>
      </c>
      <c r="I118" s="428">
        <v>3.3000000000000002E-2</v>
      </c>
      <c r="J118" s="428"/>
      <c r="K118" s="428">
        <v>0</v>
      </c>
      <c r="L118" s="428">
        <v>4.1000000000000002E-2</v>
      </c>
      <c r="M118" s="428">
        <v>0.05</v>
      </c>
      <c r="N118" s="429"/>
    </row>
    <row r="119" spans="1:14" s="31" customFormat="1">
      <c r="A119" s="540"/>
      <c r="B119" s="436" t="s">
        <v>127</v>
      </c>
      <c r="C119" s="442">
        <v>0</v>
      </c>
      <c r="D119" s="439">
        <v>43831</v>
      </c>
      <c r="E119" s="443">
        <v>0.28199999999999997</v>
      </c>
      <c r="F119" s="443"/>
      <c r="G119" s="443"/>
      <c r="H119" s="462">
        <v>0</v>
      </c>
      <c r="I119" s="443">
        <v>0</v>
      </c>
      <c r="J119" s="443"/>
      <c r="K119" s="443">
        <v>0</v>
      </c>
      <c r="L119" s="462">
        <v>0</v>
      </c>
      <c r="M119" s="443">
        <v>0</v>
      </c>
      <c r="N119" s="463"/>
    </row>
    <row r="120" spans="1:14" s="31" customFormat="1" ht="136.5">
      <c r="A120" s="540" t="s">
        <v>185</v>
      </c>
      <c r="B120" s="455" t="s">
        <v>135</v>
      </c>
      <c r="C120" s="423">
        <v>0</v>
      </c>
      <c r="D120" s="424">
        <v>43831</v>
      </c>
      <c r="E120" s="423" t="s">
        <v>194</v>
      </c>
      <c r="F120" s="423"/>
      <c r="G120" s="423"/>
      <c r="H120" s="423">
        <v>14</v>
      </c>
      <c r="I120" s="423">
        <v>17</v>
      </c>
      <c r="J120" s="423"/>
      <c r="K120" s="423">
        <v>0</v>
      </c>
      <c r="L120" s="423">
        <v>19</v>
      </c>
      <c r="M120" s="423">
        <v>22</v>
      </c>
      <c r="N120" s="425"/>
    </row>
    <row r="121" spans="1:14" s="31" customFormat="1">
      <c r="A121" s="541"/>
      <c r="B121" s="434" t="s">
        <v>127</v>
      </c>
      <c r="C121" s="438">
        <v>0</v>
      </c>
      <c r="D121" s="439">
        <v>43831</v>
      </c>
      <c r="E121" s="440">
        <v>0</v>
      </c>
      <c r="F121" s="440"/>
      <c r="G121" s="440"/>
      <c r="H121" s="438">
        <v>0</v>
      </c>
      <c r="I121" s="440">
        <v>0</v>
      </c>
      <c r="J121" s="440"/>
      <c r="K121" s="440">
        <v>0</v>
      </c>
      <c r="L121" s="438">
        <v>0</v>
      </c>
      <c r="M121" s="440">
        <v>0</v>
      </c>
      <c r="N121" s="512"/>
    </row>
    <row r="122" spans="1:14" s="31" customFormat="1" ht="21" customHeight="1" thickBot="1">
      <c r="A122" s="531" t="s">
        <v>139</v>
      </c>
      <c r="B122" s="532"/>
      <c r="C122" s="532"/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3"/>
    </row>
    <row r="123" spans="1:14" s="31" customFormat="1" ht="162.75" customHeight="1">
      <c r="A123" s="534" t="s">
        <v>178</v>
      </c>
      <c r="B123" s="419" t="s">
        <v>140</v>
      </c>
      <c r="C123" s="431">
        <v>0</v>
      </c>
      <c r="D123" s="424">
        <v>43831</v>
      </c>
      <c r="E123" s="432">
        <v>2.8E-5</v>
      </c>
      <c r="F123" s="432"/>
      <c r="G123" s="432"/>
      <c r="H123" s="432">
        <v>8.3000000000000001E-4</v>
      </c>
      <c r="I123" s="432">
        <v>1.0499999999999999E-3</v>
      </c>
      <c r="J123" s="432"/>
      <c r="K123" s="432">
        <v>0</v>
      </c>
      <c r="L123" s="432">
        <v>1.2800000000000001E-3</v>
      </c>
      <c r="M123" s="432">
        <v>1.5100000000000001E-3</v>
      </c>
      <c r="N123" s="433"/>
    </row>
    <row r="124" spans="1:14" s="31" customFormat="1" ht="21" thickBot="1">
      <c r="A124" s="535"/>
      <c r="B124" s="467" t="s">
        <v>112</v>
      </c>
      <c r="C124" s="468"/>
      <c r="D124" s="469"/>
      <c r="E124" s="468">
        <v>0</v>
      </c>
      <c r="F124" s="468"/>
      <c r="G124" s="468"/>
      <c r="H124" s="468"/>
      <c r="I124" s="468"/>
      <c r="J124" s="470"/>
      <c r="K124" s="471"/>
      <c r="L124" s="471"/>
      <c r="M124" s="471"/>
      <c r="N124" s="472"/>
    </row>
    <row r="125" spans="1:14" s="31" customFormat="1" ht="21" customHeight="1" thickBot="1">
      <c r="A125" s="536" t="s">
        <v>141</v>
      </c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8"/>
    </row>
    <row r="126" spans="1:14" s="31" customFormat="1" ht="128.25" customHeight="1">
      <c r="A126" s="534" t="s">
        <v>186</v>
      </c>
      <c r="B126" s="420" t="s">
        <v>142</v>
      </c>
      <c r="C126" s="421">
        <v>0</v>
      </c>
      <c r="D126" s="424">
        <v>43831</v>
      </c>
      <c r="E126" s="421">
        <v>5</v>
      </c>
      <c r="F126" s="421"/>
      <c r="G126" s="421"/>
      <c r="H126" s="421">
        <v>15</v>
      </c>
      <c r="I126" s="421">
        <v>25</v>
      </c>
      <c r="J126" s="421"/>
      <c r="K126" s="421">
        <v>0</v>
      </c>
      <c r="L126" s="421">
        <v>30</v>
      </c>
      <c r="M126" s="421">
        <v>34</v>
      </c>
      <c r="N126" s="422"/>
    </row>
    <row r="127" spans="1:14" s="31" customFormat="1">
      <c r="A127" s="539"/>
      <c r="B127" s="454" t="s">
        <v>127</v>
      </c>
      <c r="C127" s="456">
        <v>0</v>
      </c>
      <c r="D127" s="439">
        <v>43831</v>
      </c>
      <c r="E127" s="457">
        <v>0</v>
      </c>
      <c r="F127" s="457"/>
      <c r="G127" s="457"/>
      <c r="H127" s="456">
        <v>0</v>
      </c>
      <c r="I127" s="457">
        <v>0</v>
      </c>
      <c r="J127" s="457"/>
      <c r="K127" s="457">
        <v>0</v>
      </c>
      <c r="L127" s="456">
        <v>0</v>
      </c>
      <c r="M127" s="457">
        <v>0</v>
      </c>
      <c r="N127" s="473"/>
    </row>
    <row r="128" spans="1:14" s="31" customFormat="1" ht="180.75" customHeight="1">
      <c r="A128" s="540" t="s">
        <v>187</v>
      </c>
      <c r="B128" s="455" t="s">
        <v>143</v>
      </c>
      <c r="C128" s="423">
        <v>0</v>
      </c>
      <c r="D128" s="424">
        <v>43831</v>
      </c>
      <c r="E128" s="423">
        <v>0</v>
      </c>
      <c r="F128" s="423"/>
      <c r="G128" s="423"/>
      <c r="H128" s="423">
        <v>30</v>
      </c>
      <c r="I128" s="423">
        <v>50</v>
      </c>
      <c r="J128" s="423"/>
      <c r="K128" s="423">
        <v>0</v>
      </c>
      <c r="L128" s="423">
        <v>80</v>
      </c>
      <c r="M128" s="423">
        <v>90</v>
      </c>
      <c r="N128" s="425"/>
    </row>
    <row r="129" spans="1:14" s="31" customFormat="1">
      <c r="A129" s="540"/>
      <c r="B129" s="434" t="s">
        <v>127</v>
      </c>
      <c r="C129" s="438">
        <v>0</v>
      </c>
      <c r="D129" s="439">
        <v>43831</v>
      </c>
      <c r="E129" s="440">
        <v>0</v>
      </c>
      <c r="F129" s="440"/>
      <c r="G129" s="440"/>
      <c r="H129" s="438">
        <v>0</v>
      </c>
      <c r="I129" s="440">
        <v>0</v>
      </c>
      <c r="J129" s="440"/>
      <c r="K129" s="440">
        <v>0</v>
      </c>
      <c r="L129" s="438">
        <v>0</v>
      </c>
      <c r="M129" s="440">
        <v>0</v>
      </c>
      <c r="N129" s="441"/>
    </row>
    <row r="130" spans="1:14" s="31" customFormat="1" ht="138.75" customHeight="1">
      <c r="A130" s="540" t="s">
        <v>188</v>
      </c>
      <c r="B130" s="455" t="s">
        <v>144</v>
      </c>
      <c r="C130" s="423">
        <v>0</v>
      </c>
      <c r="D130" s="424">
        <v>43831</v>
      </c>
      <c r="E130" s="423">
        <v>5</v>
      </c>
      <c r="F130" s="452"/>
      <c r="G130" s="423"/>
      <c r="H130" s="423">
        <v>15</v>
      </c>
      <c r="I130" s="423">
        <v>40</v>
      </c>
      <c r="J130" s="423"/>
      <c r="K130" s="423">
        <v>0</v>
      </c>
      <c r="L130" s="423">
        <v>85</v>
      </c>
      <c r="M130" s="423">
        <v>95</v>
      </c>
      <c r="N130" s="425"/>
    </row>
    <row r="131" spans="1:14" s="31" customFormat="1">
      <c r="A131" s="540"/>
      <c r="B131" s="434" t="s">
        <v>127</v>
      </c>
      <c r="C131" s="438">
        <v>0</v>
      </c>
      <c r="D131" s="439">
        <v>43831</v>
      </c>
      <c r="E131" s="440">
        <v>0</v>
      </c>
      <c r="F131" s="440"/>
      <c r="G131" s="440">
        <v>0</v>
      </c>
      <c r="H131" s="438">
        <v>0</v>
      </c>
      <c r="I131" s="440">
        <v>0</v>
      </c>
      <c r="J131" s="440"/>
      <c r="K131" s="440">
        <v>0</v>
      </c>
      <c r="L131" s="438">
        <v>0</v>
      </c>
      <c r="M131" s="440">
        <v>0</v>
      </c>
      <c r="N131" s="441"/>
    </row>
    <row r="132" spans="1:14" s="31" customFormat="1" ht="135.75" customHeight="1">
      <c r="A132" s="540" t="s">
        <v>189</v>
      </c>
      <c r="B132" s="455" t="s">
        <v>145</v>
      </c>
      <c r="C132" s="423">
        <v>0</v>
      </c>
      <c r="D132" s="424">
        <v>43831</v>
      </c>
      <c r="E132" s="423">
        <v>0</v>
      </c>
      <c r="F132" s="423"/>
      <c r="G132" s="423"/>
      <c r="H132" s="423">
        <v>10</v>
      </c>
      <c r="I132" s="423">
        <v>15</v>
      </c>
      <c r="J132" s="423"/>
      <c r="K132" s="423">
        <v>0</v>
      </c>
      <c r="L132" s="423">
        <v>20</v>
      </c>
      <c r="M132" s="423">
        <v>25</v>
      </c>
      <c r="N132" s="425"/>
    </row>
    <row r="133" spans="1:14" s="31" customFormat="1">
      <c r="A133" s="540"/>
      <c r="B133" s="434" t="s">
        <v>127</v>
      </c>
      <c r="C133" s="438">
        <v>0</v>
      </c>
      <c r="D133" s="439">
        <v>43831</v>
      </c>
      <c r="E133" s="440">
        <v>0</v>
      </c>
      <c r="F133" s="440"/>
      <c r="G133" s="440">
        <v>0</v>
      </c>
      <c r="H133" s="438">
        <v>0</v>
      </c>
      <c r="I133" s="440">
        <v>0</v>
      </c>
      <c r="J133" s="440"/>
      <c r="K133" s="440">
        <v>0</v>
      </c>
      <c r="L133" s="438">
        <v>20</v>
      </c>
      <c r="M133" s="440">
        <v>25</v>
      </c>
      <c r="N133" s="441"/>
    </row>
    <row r="134" spans="1:14" s="31" customFormat="1" ht="162.75" customHeight="1">
      <c r="A134" s="540" t="s">
        <v>190</v>
      </c>
      <c r="B134" s="455" t="s">
        <v>146</v>
      </c>
      <c r="C134" s="423">
        <v>0</v>
      </c>
      <c r="D134" s="424">
        <v>43831</v>
      </c>
      <c r="E134" s="423">
        <v>10</v>
      </c>
      <c r="F134" s="423"/>
      <c r="G134" s="423"/>
      <c r="H134" s="423">
        <v>25</v>
      </c>
      <c r="I134" s="423">
        <v>40</v>
      </c>
      <c r="J134" s="423"/>
      <c r="K134" s="423">
        <v>0</v>
      </c>
      <c r="L134" s="423">
        <v>55</v>
      </c>
      <c r="M134" s="423">
        <v>70</v>
      </c>
      <c r="N134" s="425"/>
    </row>
    <row r="135" spans="1:14" s="31" customFormat="1" ht="21" thickBot="1">
      <c r="A135" s="541"/>
      <c r="B135" s="454" t="s">
        <v>127</v>
      </c>
      <c r="C135" s="456">
        <v>0</v>
      </c>
      <c r="D135" s="439">
        <v>43831</v>
      </c>
      <c r="E135" s="457">
        <v>0</v>
      </c>
      <c r="F135" s="457"/>
      <c r="G135" s="457">
        <v>0</v>
      </c>
      <c r="H135" s="456">
        <v>0</v>
      </c>
      <c r="I135" s="457">
        <v>0</v>
      </c>
      <c r="J135" s="457"/>
      <c r="K135" s="457">
        <v>0</v>
      </c>
      <c r="L135" s="456">
        <v>0</v>
      </c>
      <c r="M135" s="457">
        <v>0</v>
      </c>
      <c r="N135" s="473"/>
    </row>
    <row r="136" spans="1:14" s="31" customFormat="1" ht="21" customHeight="1" thickBot="1">
      <c r="A136" s="545" t="s">
        <v>136</v>
      </c>
      <c r="B136" s="546"/>
      <c r="C136" s="546"/>
      <c r="D136" s="546"/>
      <c r="E136" s="546"/>
      <c r="F136" s="546"/>
      <c r="G136" s="546"/>
      <c r="H136" s="546"/>
      <c r="I136" s="546"/>
      <c r="J136" s="546"/>
      <c r="K136" s="546"/>
      <c r="L136" s="546"/>
      <c r="M136" s="546"/>
      <c r="N136" s="547"/>
    </row>
    <row r="137" spans="1:14" s="31" customFormat="1" ht="108.75" customHeight="1">
      <c r="A137" s="534" t="s">
        <v>174</v>
      </c>
      <c r="B137" s="420" t="s">
        <v>137</v>
      </c>
      <c r="C137" s="421">
        <v>0</v>
      </c>
      <c r="D137" s="424">
        <v>43831</v>
      </c>
      <c r="E137" s="421">
        <v>10</v>
      </c>
      <c r="F137" s="421"/>
      <c r="G137" s="421"/>
      <c r="H137" s="421">
        <v>20</v>
      </c>
      <c r="I137" s="421">
        <v>30</v>
      </c>
      <c r="J137" s="421"/>
      <c r="K137" s="421">
        <v>0</v>
      </c>
      <c r="L137" s="421">
        <v>40</v>
      </c>
      <c r="M137" s="421">
        <v>50</v>
      </c>
      <c r="N137" s="422"/>
    </row>
    <row r="138" spans="1:14" s="31" customFormat="1">
      <c r="A138" s="539"/>
      <c r="B138" s="454" t="s">
        <v>127</v>
      </c>
      <c r="C138" s="456">
        <v>0</v>
      </c>
      <c r="D138" s="439">
        <v>43831</v>
      </c>
      <c r="E138" s="457">
        <v>0</v>
      </c>
      <c r="F138" s="457"/>
      <c r="G138" s="457"/>
      <c r="H138" s="456">
        <v>0</v>
      </c>
      <c r="I138" s="457">
        <v>0</v>
      </c>
      <c r="J138" s="457"/>
      <c r="K138" s="457">
        <v>0</v>
      </c>
      <c r="L138" s="456">
        <v>0</v>
      </c>
      <c r="M138" s="457">
        <v>0</v>
      </c>
      <c r="N138" s="473"/>
    </row>
    <row r="139" spans="1:14" s="31" customFormat="1" ht="107.25" customHeight="1">
      <c r="A139" s="540" t="s">
        <v>175</v>
      </c>
      <c r="B139" s="455" t="s">
        <v>138</v>
      </c>
      <c r="C139" s="423">
        <v>0</v>
      </c>
      <c r="D139" s="424">
        <v>43831</v>
      </c>
      <c r="E139" s="423">
        <v>1</v>
      </c>
      <c r="F139" s="423"/>
      <c r="G139" s="423"/>
      <c r="H139" s="423">
        <v>2</v>
      </c>
      <c r="I139" s="423">
        <v>4</v>
      </c>
      <c r="J139" s="423"/>
      <c r="K139" s="423">
        <v>0</v>
      </c>
      <c r="L139" s="423">
        <v>7</v>
      </c>
      <c r="M139" s="423">
        <v>10</v>
      </c>
      <c r="N139" s="425"/>
    </row>
    <row r="140" spans="1:14" s="31" customFormat="1" ht="21" thickBot="1">
      <c r="A140" s="548"/>
      <c r="B140" s="434" t="s">
        <v>127</v>
      </c>
      <c r="C140" s="438">
        <v>0</v>
      </c>
      <c r="D140" s="439">
        <v>43831</v>
      </c>
      <c r="E140" s="440">
        <v>0</v>
      </c>
      <c r="F140" s="440"/>
      <c r="G140" s="440"/>
      <c r="H140" s="438">
        <v>0</v>
      </c>
      <c r="I140" s="440">
        <v>0</v>
      </c>
      <c r="J140" s="440"/>
      <c r="K140" s="440">
        <v>0</v>
      </c>
      <c r="L140" s="438">
        <v>0</v>
      </c>
      <c r="M140" s="440">
        <v>0</v>
      </c>
      <c r="N140" s="440"/>
    </row>
    <row r="141" spans="1:14" s="32" customFormat="1" ht="19.5" hidden="1">
      <c r="A141" s="576" t="s">
        <v>10</v>
      </c>
      <c r="B141" s="25" t="s">
        <v>18</v>
      </c>
      <c r="C141" s="35"/>
      <c r="D141" s="36"/>
      <c r="E141" s="35"/>
      <c r="F141" s="35"/>
      <c r="G141" s="35"/>
      <c r="H141" s="35"/>
      <c r="I141" s="35"/>
      <c r="J141" s="508"/>
      <c r="K141" s="509"/>
      <c r="L141" s="510"/>
      <c r="M141" s="510"/>
      <c r="N141" s="511"/>
    </row>
    <row r="142" spans="1:14" s="32" customFormat="1" hidden="1">
      <c r="A142" s="579"/>
      <c r="B142" s="12" t="s">
        <v>112</v>
      </c>
      <c r="C142" s="23"/>
      <c r="D142" s="10"/>
      <c r="E142" s="23"/>
      <c r="F142" s="23"/>
      <c r="G142" s="23"/>
      <c r="H142" s="23"/>
      <c r="I142" s="23"/>
      <c r="J142" s="33"/>
      <c r="K142" s="247"/>
      <c r="L142" s="23"/>
      <c r="M142" s="23"/>
      <c r="N142" s="24"/>
    </row>
    <row r="143" spans="1:14" s="32" customFormat="1" hidden="1" thickBot="1">
      <c r="A143" s="13"/>
      <c r="B143" s="14" t="s">
        <v>12</v>
      </c>
      <c r="C143" s="595" t="s">
        <v>13</v>
      </c>
      <c r="D143" s="596"/>
      <c r="E143" s="596"/>
      <c r="F143" s="596"/>
      <c r="G143" s="596"/>
      <c r="H143" s="596"/>
      <c r="I143" s="596"/>
      <c r="J143" s="596"/>
      <c r="K143" s="549"/>
      <c r="L143" s="549"/>
      <c r="M143" s="549"/>
      <c r="N143" s="550"/>
    </row>
    <row r="144" spans="1:14" s="32" customFormat="1" ht="22.5" hidden="1" customHeight="1">
      <c r="A144" s="655"/>
      <c r="B144" s="656"/>
      <c r="C144" s="654"/>
      <c r="D144" s="196"/>
      <c r="E144" s="57"/>
      <c r="F144" s="57"/>
      <c r="G144" s="57"/>
      <c r="H144" s="57"/>
      <c r="I144" s="57"/>
      <c r="J144" s="560"/>
      <c r="K144" s="251"/>
      <c r="L144" s="57"/>
      <c r="M144" s="57"/>
      <c r="N144" s="67"/>
    </row>
    <row r="145" spans="1:14" s="32" customFormat="1" ht="23.25" hidden="1">
      <c r="A145" s="634"/>
      <c r="B145" s="555"/>
      <c r="C145" s="637"/>
      <c r="D145" s="197"/>
      <c r="E145" s="198"/>
      <c r="F145" s="198"/>
      <c r="G145" s="198"/>
      <c r="H145" s="199"/>
      <c r="I145" s="199"/>
      <c r="J145" s="561"/>
      <c r="K145" s="252"/>
      <c r="L145" s="200"/>
      <c r="M145" s="200"/>
      <c r="N145" s="233"/>
    </row>
    <row r="146" spans="1:14" s="32" customFormat="1" ht="23.25" hidden="1">
      <c r="A146" s="634"/>
      <c r="B146" s="555"/>
      <c r="C146" s="637"/>
      <c r="D146" s="197"/>
      <c r="E146" s="198"/>
      <c r="F146" s="198"/>
      <c r="G146" s="198"/>
      <c r="H146" s="199"/>
      <c r="I146" s="199"/>
      <c r="J146" s="561"/>
      <c r="K146" s="252"/>
      <c r="L146" s="200"/>
      <c r="M146" s="200"/>
      <c r="N146" s="233"/>
    </row>
    <row r="147" spans="1:14" s="32" customFormat="1" ht="29.25" hidden="1" customHeight="1">
      <c r="A147" s="635"/>
      <c r="B147" s="556"/>
      <c r="C147" s="638"/>
      <c r="D147" s="197"/>
      <c r="E147" s="198"/>
      <c r="F147" s="198"/>
      <c r="G147" s="198"/>
      <c r="H147" s="199"/>
      <c r="I147" s="199"/>
      <c r="J147" s="562"/>
      <c r="K147" s="252"/>
      <c r="L147" s="200"/>
      <c r="M147" s="200"/>
      <c r="N147" s="233"/>
    </row>
    <row r="148" spans="1:14" s="32" customFormat="1" ht="19.5" hidden="1">
      <c r="A148" s="577"/>
      <c r="B148" s="25"/>
      <c r="C148" s="35"/>
      <c r="D148" s="36"/>
      <c r="E148" s="202"/>
      <c r="F148" s="202"/>
      <c r="G148" s="202"/>
      <c r="H148" s="202"/>
      <c r="I148" s="202"/>
      <c r="J148" s="203"/>
      <c r="K148" s="256"/>
      <c r="L148" s="200"/>
      <c r="M148" s="200"/>
      <c r="N148" s="204"/>
    </row>
    <row r="149" spans="1:14" s="32" customFormat="1" hidden="1">
      <c r="A149" s="579"/>
      <c r="B149" s="12"/>
      <c r="C149" s="23"/>
      <c r="D149" s="10"/>
      <c r="E149" s="23"/>
      <c r="F149" s="23"/>
      <c r="G149" s="23"/>
      <c r="H149" s="23"/>
      <c r="I149" s="23"/>
      <c r="J149" s="33"/>
      <c r="K149" s="247"/>
      <c r="L149" s="23"/>
      <c r="M149" s="23"/>
      <c r="N149" s="24"/>
    </row>
    <row r="150" spans="1:14" s="32" customFormat="1" ht="19.5" hidden="1">
      <c r="A150" s="13"/>
      <c r="B150" s="14" t="s">
        <v>12</v>
      </c>
      <c r="C150" s="595" t="s">
        <v>13</v>
      </c>
      <c r="D150" s="596"/>
      <c r="E150" s="596"/>
      <c r="F150" s="596"/>
      <c r="G150" s="596"/>
      <c r="H150" s="596"/>
      <c r="I150" s="596"/>
      <c r="J150" s="596"/>
      <c r="K150" s="549"/>
      <c r="L150" s="549"/>
      <c r="M150" s="549"/>
      <c r="N150" s="550"/>
    </row>
    <row r="151" spans="1:14" s="32" customFormat="1" ht="22.5" hidden="1">
      <c r="A151" s="551" t="s">
        <v>23</v>
      </c>
      <c r="B151" s="554" t="s">
        <v>28</v>
      </c>
      <c r="C151" s="557"/>
      <c r="D151" s="196" t="s">
        <v>15</v>
      </c>
      <c r="E151" s="57">
        <f t="shared" ref="E151:I151" si="34">SUM(E152:E154)</f>
        <v>0</v>
      </c>
      <c r="F151" s="57">
        <f t="shared" si="34"/>
        <v>0</v>
      </c>
      <c r="G151" s="57">
        <f t="shared" si="34"/>
        <v>0</v>
      </c>
      <c r="H151" s="57">
        <f t="shared" si="34"/>
        <v>0</v>
      </c>
      <c r="I151" s="57">
        <f t="shared" si="34"/>
        <v>0</v>
      </c>
      <c r="J151" s="560"/>
      <c r="K151" s="251">
        <f t="shared" ref="K151:M151" si="35">SUM(K152:K154)</f>
        <v>0</v>
      </c>
      <c r="L151" s="57">
        <f t="shared" si="35"/>
        <v>0</v>
      </c>
      <c r="M151" s="57">
        <f t="shared" si="35"/>
        <v>0</v>
      </c>
      <c r="N151" s="67">
        <f>E151+H151+I151+K151+L151+M151</f>
        <v>0</v>
      </c>
    </row>
    <row r="152" spans="1:14" s="32" customFormat="1" ht="23.25" hidden="1">
      <c r="A152" s="552"/>
      <c r="B152" s="555"/>
      <c r="C152" s="558"/>
      <c r="D152" s="197" t="s">
        <v>16</v>
      </c>
      <c r="E152" s="198"/>
      <c r="F152" s="198"/>
      <c r="G152" s="198"/>
      <c r="H152" s="199"/>
      <c r="I152" s="199"/>
      <c r="J152" s="561"/>
      <c r="K152" s="252"/>
      <c r="L152" s="200"/>
      <c r="M152" s="200"/>
      <c r="N152" s="233">
        <f t="shared" ref="N152:N154" si="36">E152+H152+I152+K152+L152+M152</f>
        <v>0</v>
      </c>
    </row>
    <row r="153" spans="1:14" s="32" customFormat="1" ht="23.25" hidden="1">
      <c r="A153" s="552"/>
      <c r="B153" s="555"/>
      <c r="C153" s="558"/>
      <c r="D153" s="197" t="s">
        <v>8</v>
      </c>
      <c r="E153" s="198"/>
      <c r="F153" s="198"/>
      <c r="G153" s="198"/>
      <c r="H153" s="199"/>
      <c r="I153" s="199"/>
      <c r="J153" s="561"/>
      <c r="K153" s="252"/>
      <c r="L153" s="200"/>
      <c r="M153" s="200"/>
      <c r="N153" s="233">
        <f t="shared" si="36"/>
        <v>0</v>
      </c>
    </row>
    <row r="154" spans="1:14" s="32" customFormat="1" ht="23.25" hidden="1">
      <c r="A154" s="552"/>
      <c r="B154" s="556"/>
      <c r="C154" s="558"/>
      <c r="D154" s="197" t="s">
        <v>9</v>
      </c>
      <c r="E154" s="198"/>
      <c r="F154" s="198"/>
      <c r="G154" s="198"/>
      <c r="H154" s="199"/>
      <c r="I154" s="199"/>
      <c r="J154" s="562"/>
      <c r="K154" s="252"/>
      <c r="L154" s="200"/>
      <c r="M154" s="200"/>
      <c r="N154" s="233">
        <f t="shared" si="36"/>
        <v>0</v>
      </c>
    </row>
    <row r="155" spans="1:14" s="32" customFormat="1" ht="39.75" hidden="1" thickBot="1">
      <c r="A155" s="68" t="s">
        <v>22</v>
      </c>
      <c r="B155" s="69" t="s">
        <v>24</v>
      </c>
      <c r="C155" s="70"/>
      <c r="D155" s="71"/>
      <c r="E155" s="209"/>
      <c r="F155" s="209"/>
      <c r="G155" s="209"/>
      <c r="H155" s="209"/>
      <c r="I155" s="209"/>
      <c r="J155" s="210"/>
      <c r="K155" s="253"/>
      <c r="L155" s="211"/>
      <c r="M155" s="211"/>
      <c r="N155" s="212"/>
    </row>
    <row r="156" spans="1:14" s="32" customFormat="1" ht="21" hidden="1" thickBot="1">
      <c r="A156" s="585" t="s">
        <v>27</v>
      </c>
      <c r="B156" s="586"/>
      <c r="C156" s="586"/>
      <c r="D156" s="586"/>
      <c r="E156" s="586"/>
      <c r="F156" s="586"/>
      <c r="G156" s="586"/>
      <c r="H156" s="586"/>
      <c r="I156" s="586"/>
      <c r="J156" s="586"/>
      <c r="K156" s="586"/>
      <c r="L156" s="586"/>
      <c r="M156" s="586"/>
      <c r="N156" s="587"/>
    </row>
    <row r="157" spans="1:14" s="32" customFormat="1" ht="19.5" hidden="1">
      <c r="A157" s="576" t="s">
        <v>10</v>
      </c>
      <c r="B157" s="5" t="s">
        <v>18</v>
      </c>
      <c r="C157" s="26"/>
      <c r="D157" s="27"/>
      <c r="E157" s="26"/>
      <c r="F157" s="26"/>
      <c r="G157" s="26"/>
      <c r="H157" s="26"/>
      <c r="I157" s="26"/>
      <c r="J157" s="34"/>
      <c r="K157" s="254"/>
      <c r="L157" s="4"/>
      <c r="M157" s="4"/>
      <c r="N157" s="30"/>
    </row>
    <row r="158" spans="1:14" s="32" customFormat="1" hidden="1">
      <c r="A158" s="577"/>
      <c r="B158" s="6" t="s">
        <v>112</v>
      </c>
      <c r="C158" s="11"/>
      <c r="D158" s="8"/>
      <c r="E158" s="11"/>
      <c r="F158" s="11"/>
      <c r="G158" s="11"/>
      <c r="H158" s="11"/>
      <c r="I158" s="11"/>
      <c r="J158" s="37"/>
      <c r="K158" s="255"/>
      <c r="L158" s="7"/>
      <c r="M158" s="7"/>
      <c r="N158" s="9"/>
    </row>
    <row r="159" spans="1:14" s="32" customFormat="1" ht="19.5" hidden="1">
      <c r="A159" s="15"/>
      <c r="B159" s="16" t="s">
        <v>12</v>
      </c>
      <c r="C159" s="578" t="s">
        <v>13</v>
      </c>
      <c r="D159" s="578"/>
      <c r="E159" s="578"/>
      <c r="F159" s="578"/>
      <c r="G159" s="578"/>
      <c r="H159" s="578"/>
      <c r="I159" s="578"/>
      <c r="J159" s="578"/>
      <c r="K159" s="549"/>
      <c r="L159" s="549"/>
      <c r="M159" s="549"/>
      <c r="N159" s="550"/>
    </row>
    <row r="160" spans="1:14" s="32" customFormat="1" ht="22.5" hidden="1">
      <c r="A160" s="552" t="s">
        <v>14</v>
      </c>
      <c r="B160" s="554" t="s">
        <v>28</v>
      </c>
      <c r="C160" s="592"/>
      <c r="D160" s="196" t="s">
        <v>15</v>
      </c>
      <c r="E160" s="57">
        <f t="shared" ref="E160:I160" si="37">SUM(E161:E163)</f>
        <v>0</v>
      </c>
      <c r="F160" s="57">
        <f t="shared" si="37"/>
        <v>0</v>
      </c>
      <c r="G160" s="57">
        <f t="shared" si="37"/>
        <v>0</v>
      </c>
      <c r="H160" s="57">
        <f t="shared" si="37"/>
        <v>0</v>
      </c>
      <c r="I160" s="57">
        <f t="shared" si="37"/>
        <v>0</v>
      </c>
      <c r="J160" s="560"/>
      <c r="K160" s="251">
        <f t="shared" ref="K160:M160" si="38">SUM(K161:K163)</f>
        <v>0</v>
      </c>
      <c r="L160" s="57">
        <f t="shared" si="38"/>
        <v>0</v>
      </c>
      <c r="M160" s="57">
        <f t="shared" si="38"/>
        <v>0</v>
      </c>
      <c r="N160" s="67">
        <f>E160+H160+I160+K160+L160+M160</f>
        <v>0</v>
      </c>
    </row>
    <row r="161" spans="1:14" s="32" customFormat="1" ht="23.25" hidden="1">
      <c r="A161" s="552"/>
      <c r="B161" s="555"/>
      <c r="C161" s="593"/>
      <c r="D161" s="197" t="s">
        <v>16</v>
      </c>
      <c r="E161" s="198"/>
      <c r="F161" s="198"/>
      <c r="G161" s="198"/>
      <c r="H161" s="199"/>
      <c r="I161" s="199"/>
      <c r="J161" s="561"/>
      <c r="K161" s="252"/>
      <c r="L161" s="200"/>
      <c r="M161" s="200"/>
      <c r="N161" s="233">
        <f t="shared" ref="N161:N163" si="39">E161+H161+I161+K161+L161+M161</f>
        <v>0</v>
      </c>
    </row>
    <row r="162" spans="1:14" s="32" customFormat="1" ht="23.25" hidden="1">
      <c r="A162" s="552"/>
      <c r="B162" s="555"/>
      <c r="C162" s="593"/>
      <c r="D162" s="197" t="s">
        <v>8</v>
      </c>
      <c r="E162" s="198"/>
      <c r="F162" s="198"/>
      <c r="G162" s="198"/>
      <c r="H162" s="199"/>
      <c r="I162" s="199"/>
      <c r="J162" s="561"/>
      <c r="K162" s="252"/>
      <c r="L162" s="200"/>
      <c r="M162" s="200"/>
      <c r="N162" s="233">
        <f t="shared" si="39"/>
        <v>0</v>
      </c>
    </row>
    <row r="163" spans="1:14" s="32" customFormat="1" ht="23.25" hidden="1">
      <c r="A163" s="552"/>
      <c r="B163" s="555"/>
      <c r="C163" s="593"/>
      <c r="D163" s="197" t="s">
        <v>9</v>
      </c>
      <c r="E163" s="198"/>
      <c r="F163" s="198"/>
      <c r="G163" s="198"/>
      <c r="H163" s="199"/>
      <c r="I163" s="199"/>
      <c r="J163" s="562"/>
      <c r="K163" s="252"/>
      <c r="L163" s="200"/>
      <c r="M163" s="200"/>
      <c r="N163" s="233">
        <f t="shared" si="39"/>
        <v>0</v>
      </c>
    </row>
    <row r="164" spans="1:14" s="32" customFormat="1" ht="40.5" hidden="1">
      <c r="A164" s="563" t="str">
        <f>E103</f>
        <v>III</v>
      </c>
      <c r="B164" s="56" t="s">
        <v>46</v>
      </c>
      <c r="C164" s="565"/>
      <c r="D164" s="41" t="s">
        <v>7</v>
      </c>
      <c r="E164" s="213">
        <f>E165+E166+E167</f>
        <v>0</v>
      </c>
      <c r="F164" s="213">
        <f t="shared" ref="F164:I164" si="40">F165+F166+F167</f>
        <v>0</v>
      </c>
      <c r="G164" s="213">
        <f t="shared" si="40"/>
        <v>0</v>
      </c>
      <c r="H164" s="213">
        <f t="shared" si="40"/>
        <v>0</v>
      </c>
      <c r="I164" s="213">
        <f t="shared" si="40"/>
        <v>0</v>
      </c>
      <c r="J164" s="567"/>
      <c r="K164" s="248">
        <f t="shared" ref="K164:N164" si="41">K165+K166+K167</f>
        <v>0</v>
      </c>
      <c r="L164" s="213">
        <f t="shared" si="41"/>
        <v>0</v>
      </c>
      <c r="M164" s="213">
        <f t="shared" si="41"/>
        <v>0</v>
      </c>
      <c r="N164" s="214">
        <f t="shared" si="41"/>
        <v>0</v>
      </c>
    </row>
    <row r="165" spans="1:14" s="32" customFormat="1" hidden="1">
      <c r="A165" s="563"/>
      <c r="B165" s="570" t="str">
        <f>F103</f>
        <v>ОБРАЗОВАНИЕ</v>
      </c>
      <c r="C165" s="565"/>
      <c r="D165" s="42" t="s">
        <v>16</v>
      </c>
      <c r="E165" s="215"/>
      <c r="F165" s="215"/>
      <c r="G165" s="215"/>
      <c r="H165" s="215"/>
      <c r="I165" s="215"/>
      <c r="J165" s="568"/>
      <c r="K165" s="249"/>
      <c r="L165" s="216"/>
      <c r="M165" s="216"/>
      <c r="N165" s="311">
        <f t="shared" ref="N165:N167" si="42">E165+H165+I165+K165+L165+M165</f>
        <v>0</v>
      </c>
    </row>
    <row r="166" spans="1:14" s="32" customFormat="1" hidden="1">
      <c r="A166" s="563"/>
      <c r="B166" s="571"/>
      <c r="C166" s="565"/>
      <c r="D166" s="42" t="s">
        <v>8</v>
      </c>
      <c r="E166" s="215"/>
      <c r="F166" s="215"/>
      <c r="G166" s="215"/>
      <c r="H166" s="215"/>
      <c r="I166" s="215"/>
      <c r="J166" s="568"/>
      <c r="K166" s="249"/>
      <c r="L166" s="216"/>
      <c r="M166" s="216"/>
      <c r="N166" s="311">
        <f t="shared" si="42"/>
        <v>0</v>
      </c>
    </row>
    <row r="167" spans="1:14" s="32" customFormat="1" ht="21" hidden="1" thickBot="1">
      <c r="A167" s="564"/>
      <c r="B167" s="572"/>
      <c r="C167" s="566"/>
      <c r="D167" s="368" t="s">
        <v>9</v>
      </c>
      <c r="E167" s="369"/>
      <c r="F167" s="369"/>
      <c r="G167" s="369"/>
      <c r="H167" s="369"/>
      <c r="I167" s="369"/>
      <c r="J167" s="569"/>
      <c r="K167" s="249"/>
      <c r="L167" s="370"/>
      <c r="M167" s="370"/>
      <c r="N167" s="371">
        <f t="shared" si="42"/>
        <v>0</v>
      </c>
    </row>
    <row r="168" spans="1:14" s="32" customFormat="1" ht="57.75" customHeight="1" thickBot="1">
      <c r="A168" s="52"/>
      <c r="B168" s="53"/>
      <c r="C168" s="53"/>
      <c r="D168" s="53"/>
      <c r="E168" s="82" t="s">
        <v>54</v>
      </c>
      <c r="F168" s="81" t="s">
        <v>53</v>
      </c>
      <c r="G168" s="83"/>
      <c r="H168" s="53"/>
      <c r="I168" s="53"/>
      <c r="J168" s="53"/>
      <c r="K168" s="245"/>
      <c r="L168" s="53"/>
      <c r="M168" s="53"/>
      <c r="N168" s="54"/>
    </row>
    <row r="169" spans="1:14" s="32" customFormat="1" ht="21" thickBot="1">
      <c r="A169" s="573" t="s">
        <v>180</v>
      </c>
      <c r="B169" s="574"/>
      <c r="C169" s="574"/>
      <c r="D169" s="574"/>
      <c r="E169" s="574"/>
      <c r="F169" s="574"/>
      <c r="G169" s="574"/>
      <c r="H169" s="574"/>
      <c r="I169" s="574"/>
      <c r="J169" s="574"/>
      <c r="K169" s="574"/>
      <c r="L169" s="574"/>
      <c r="M169" s="574"/>
      <c r="N169" s="575"/>
    </row>
    <row r="170" spans="1:14" s="32" customFormat="1" ht="117">
      <c r="A170" s="576" t="s">
        <v>23</v>
      </c>
      <c r="B170" s="474" t="s">
        <v>147</v>
      </c>
      <c r="C170" s="62"/>
      <c r="D170" s="424">
        <v>43831</v>
      </c>
      <c r="E170" s="62">
        <v>12</v>
      </c>
      <c r="F170" s="62"/>
      <c r="G170" s="62"/>
      <c r="H170" s="62">
        <v>15</v>
      </c>
      <c r="I170" s="62">
        <v>20</v>
      </c>
      <c r="J170" s="64"/>
      <c r="K170" s="246"/>
      <c r="L170" s="65">
        <v>25</v>
      </c>
      <c r="M170" s="65">
        <v>30</v>
      </c>
      <c r="N170" s="66"/>
    </row>
    <row r="171" spans="1:14" s="32" customFormat="1" ht="21" thickBot="1">
      <c r="A171" s="579"/>
      <c r="B171" s="12" t="s">
        <v>112</v>
      </c>
      <c r="C171" s="23"/>
      <c r="D171" s="424">
        <v>43831</v>
      </c>
      <c r="E171" s="23">
        <v>0</v>
      </c>
      <c r="F171" s="23"/>
      <c r="G171" s="23"/>
      <c r="H171" s="23"/>
      <c r="I171" s="23"/>
      <c r="J171" s="33"/>
      <c r="K171" s="247"/>
      <c r="L171" s="23"/>
      <c r="M171" s="23"/>
      <c r="N171" s="24"/>
    </row>
    <row r="172" spans="1:14" s="32" customFormat="1" ht="19.5" hidden="1">
      <c r="A172" s="13"/>
      <c r="B172" s="14" t="s">
        <v>12</v>
      </c>
      <c r="C172" s="595" t="s">
        <v>13</v>
      </c>
      <c r="D172" s="596"/>
      <c r="E172" s="596"/>
      <c r="F172" s="596"/>
      <c r="G172" s="596"/>
      <c r="H172" s="596"/>
      <c r="I172" s="596"/>
      <c r="J172" s="596"/>
      <c r="K172" s="549"/>
      <c r="L172" s="549"/>
      <c r="M172" s="549"/>
      <c r="N172" s="550"/>
    </row>
    <row r="173" spans="1:14" s="32" customFormat="1" ht="22.5" hidden="1">
      <c r="A173" s="551" t="s">
        <v>14</v>
      </c>
      <c r="B173" s="554" t="s">
        <v>28</v>
      </c>
      <c r="C173" s="557"/>
      <c r="D173" s="196" t="s">
        <v>15</v>
      </c>
      <c r="E173" s="57">
        <f t="shared" ref="E173:I173" si="43">SUM(E174:E176)</f>
        <v>0</v>
      </c>
      <c r="F173" s="57">
        <f t="shared" si="43"/>
        <v>0</v>
      </c>
      <c r="G173" s="57">
        <f t="shared" si="43"/>
        <v>0</v>
      </c>
      <c r="H173" s="57">
        <f t="shared" si="43"/>
        <v>0</v>
      </c>
      <c r="I173" s="57">
        <f t="shared" si="43"/>
        <v>0</v>
      </c>
      <c r="J173" s="560"/>
      <c r="K173" s="251">
        <f t="shared" ref="K173:M173" si="44">SUM(K174:K176)</f>
        <v>0</v>
      </c>
      <c r="L173" s="57">
        <f t="shared" si="44"/>
        <v>0</v>
      </c>
      <c r="M173" s="57">
        <f t="shared" si="44"/>
        <v>0</v>
      </c>
      <c r="N173" s="67">
        <f>E173+H173+I173+K173+L173+M173</f>
        <v>0</v>
      </c>
    </row>
    <row r="174" spans="1:14" s="32" customFormat="1" ht="23.25" hidden="1">
      <c r="A174" s="552"/>
      <c r="B174" s="555"/>
      <c r="C174" s="558"/>
      <c r="D174" s="197" t="s">
        <v>16</v>
      </c>
      <c r="E174" s="198"/>
      <c r="F174" s="198"/>
      <c r="G174" s="198"/>
      <c r="H174" s="199"/>
      <c r="I174" s="199"/>
      <c r="J174" s="561"/>
      <c r="K174" s="252"/>
      <c r="L174" s="200"/>
      <c r="M174" s="200"/>
      <c r="N174" s="233">
        <f t="shared" ref="N174:N176" si="45">E174+H174+I174+K174+L174+M174</f>
        <v>0</v>
      </c>
    </row>
    <row r="175" spans="1:14" s="32" customFormat="1" ht="23.25" hidden="1">
      <c r="A175" s="552"/>
      <c r="B175" s="555"/>
      <c r="C175" s="558"/>
      <c r="D175" s="197" t="s">
        <v>8</v>
      </c>
      <c r="E175" s="198"/>
      <c r="F175" s="198"/>
      <c r="G175" s="198"/>
      <c r="H175" s="199"/>
      <c r="I175" s="199"/>
      <c r="J175" s="561"/>
      <c r="K175" s="252"/>
      <c r="L175" s="200"/>
      <c r="M175" s="200"/>
      <c r="N175" s="233">
        <f t="shared" si="45"/>
        <v>0</v>
      </c>
    </row>
    <row r="176" spans="1:14" s="32" customFormat="1" ht="23.25" hidden="1">
      <c r="A176" s="553"/>
      <c r="B176" s="556"/>
      <c r="C176" s="559"/>
      <c r="D176" s="197" t="s">
        <v>9</v>
      </c>
      <c r="E176" s="198"/>
      <c r="F176" s="198"/>
      <c r="G176" s="198"/>
      <c r="H176" s="199"/>
      <c r="I176" s="199"/>
      <c r="J176" s="562"/>
      <c r="K176" s="252"/>
      <c r="L176" s="200"/>
      <c r="M176" s="200"/>
      <c r="N176" s="233">
        <f t="shared" si="45"/>
        <v>0</v>
      </c>
    </row>
    <row r="177" spans="1:14" s="32" customFormat="1" ht="19.5" hidden="1">
      <c r="A177" s="577" t="s">
        <v>11</v>
      </c>
      <c r="B177" s="25" t="s">
        <v>18</v>
      </c>
      <c r="C177" s="35"/>
      <c r="D177" s="36"/>
      <c r="E177" s="202"/>
      <c r="F177" s="202"/>
      <c r="G177" s="202"/>
      <c r="H177" s="202"/>
      <c r="I177" s="202"/>
      <c r="J177" s="203"/>
      <c r="K177" s="256"/>
      <c r="L177" s="200"/>
      <c r="M177" s="200"/>
      <c r="N177" s="204"/>
    </row>
    <row r="178" spans="1:14" s="32" customFormat="1" hidden="1">
      <c r="A178" s="579"/>
      <c r="B178" s="12" t="s">
        <v>112</v>
      </c>
      <c r="C178" s="23"/>
      <c r="D178" s="10"/>
      <c r="E178" s="23"/>
      <c r="F178" s="23"/>
      <c r="G178" s="23"/>
      <c r="H178" s="23"/>
      <c r="I178" s="23"/>
      <c r="J178" s="33"/>
      <c r="K178" s="247"/>
      <c r="L178" s="23"/>
      <c r="M178" s="23"/>
      <c r="N178" s="24"/>
    </row>
    <row r="179" spans="1:14" s="32" customFormat="1" ht="19.5" hidden="1">
      <c r="A179" s="13"/>
      <c r="B179" s="14" t="s">
        <v>12</v>
      </c>
      <c r="C179" s="595" t="s">
        <v>13</v>
      </c>
      <c r="D179" s="596"/>
      <c r="E179" s="596"/>
      <c r="F179" s="596"/>
      <c r="G179" s="596"/>
      <c r="H179" s="596"/>
      <c r="I179" s="596"/>
      <c r="J179" s="596"/>
      <c r="K179" s="549"/>
      <c r="L179" s="549"/>
      <c r="M179" s="549"/>
      <c r="N179" s="550"/>
    </row>
    <row r="180" spans="1:14" s="32" customFormat="1" ht="22.5" hidden="1">
      <c r="A180" s="551" t="s">
        <v>23</v>
      </c>
      <c r="B180" s="554" t="s">
        <v>28</v>
      </c>
      <c r="C180" s="557"/>
      <c r="D180" s="196" t="s">
        <v>15</v>
      </c>
      <c r="E180" s="57">
        <f t="shared" ref="E180:I180" si="46">SUM(E181:E183)</f>
        <v>0</v>
      </c>
      <c r="F180" s="57">
        <f t="shared" si="46"/>
        <v>0</v>
      </c>
      <c r="G180" s="57">
        <f t="shared" si="46"/>
        <v>0</v>
      </c>
      <c r="H180" s="57">
        <f t="shared" si="46"/>
        <v>0</v>
      </c>
      <c r="I180" s="57">
        <f t="shared" si="46"/>
        <v>0</v>
      </c>
      <c r="J180" s="560"/>
      <c r="K180" s="251">
        <f t="shared" ref="K180:M180" si="47">SUM(K181:K183)</f>
        <v>0</v>
      </c>
      <c r="L180" s="57">
        <f t="shared" si="47"/>
        <v>0</v>
      </c>
      <c r="M180" s="57">
        <f t="shared" si="47"/>
        <v>0</v>
      </c>
      <c r="N180" s="67">
        <f>E180+H180+I180+K180+L180+M180</f>
        <v>0</v>
      </c>
    </row>
    <row r="181" spans="1:14" s="32" customFormat="1" ht="23.25" hidden="1">
      <c r="A181" s="552"/>
      <c r="B181" s="555"/>
      <c r="C181" s="558"/>
      <c r="D181" s="197" t="s">
        <v>16</v>
      </c>
      <c r="E181" s="198"/>
      <c r="F181" s="198"/>
      <c r="G181" s="198"/>
      <c r="H181" s="199"/>
      <c r="I181" s="199"/>
      <c r="J181" s="561"/>
      <c r="K181" s="252"/>
      <c r="L181" s="200"/>
      <c r="M181" s="200"/>
      <c r="N181" s="233">
        <f t="shared" ref="N181:N183" si="48">E181+H181+I181+K181+L181+M181</f>
        <v>0</v>
      </c>
    </row>
    <row r="182" spans="1:14" s="32" customFormat="1" ht="23.25" hidden="1">
      <c r="A182" s="552"/>
      <c r="B182" s="555"/>
      <c r="C182" s="558"/>
      <c r="D182" s="197" t="s">
        <v>8</v>
      </c>
      <c r="E182" s="198"/>
      <c r="F182" s="198"/>
      <c r="G182" s="198"/>
      <c r="H182" s="199"/>
      <c r="I182" s="199"/>
      <c r="J182" s="561"/>
      <c r="K182" s="252"/>
      <c r="L182" s="200"/>
      <c r="M182" s="200"/>
      <c r="N182" s="233">
        <f t="shared" si="48"/>
        <v>0</v>
      </c>
    </row>
    <row r="183" spans="1:14" s="32" customFormat="1" ht="23.25" hidden="1">
      <c r="A183" s="552"/>
      <c r="B183" s="556"/>
      <c r="C183" s="558"/>
      <c r="D183" s="197" t="s">
        <v>9</v>
      </c>
      <c r="E183" s="198"/>
      <c r="F183" s="198"/>
      <c r="G183" s="198"/>
      <c r="H183" s="199"/>
      <c r="I183" s="199"/>
      <c r="J183" s="562"/>
      <c r="K183" s="252"/>
      <c r="L183" s="200"/>
      <c r="M183" s="200"/>
      <c r="N183" s="233">
        <f t="shared" si="48"/>
        <v>0</v>
      </c>
    </row>
    <row r="184" spans="1:14" s="32" customFormat="1" ht="39.75" hidden="1" thickBot="1">
      <c r="A184" s="68" t="s">
        <v>22</v>
      </c>
      <c r="B184" s="69" t="s">
        <v>24</v>
      </c>
      <c r="C184" s="70"/>
      <c r="D184" s="71"/>
      <c r="E184" s="209"/>
      <c r="F184" s="209"/>
      <c r="G184" s="209"/>
      <c r="H184" s="209"/>
      <c r="I184" s="209"/>
      <c r="J184" s="210"/>
      <c r="K184" s="253"/>
      <c r="L184" s="211"/>
      <c r="M184" s="211"/>
      <c r="N184" s="212"/>
    </row>
    <row r="185" spans="1:14" s="32" customFormat="1" ht="21" thickBot="1">
      <c r="A185" s="585" t="s">
        <v>27</v>
      </c>
      <c r="B185" s="586"/>
      <c r="C185" s="586"/>
      <c r="D185" s="586"/>
      <c r="E185" s="586"/>
      <c r="F185" s="586"/>
      <c r="G185" s="586"/>
      <c r="H185" s="586"/>
      <c r="I185" s="586"/>
      <c r="J185" s="586"/>
      <c r="K185" s="586"/>
      <c r="L185" s="586"/>
      <c r="M185" s="586"/>
      <c r="N185" s="587"/>
    </row>
    <row r="186" spans="1:14" s="32" customFormat="1" ht="19.5" hidden="1">
      <c r="A186" s="576" t="s">
        <v>10</v>
      </c>
      <c r="B186" s="5" t="s">
        <v>18</v>
      </c>
      <c r="C186" s="26"/>
      <c r="D186" s="27"/>
      <c r="E186" s="26"/>
      <c r="F186" s="26"/>
      <c r="G186" s="26"/>
      <c r="H186" s="26"/>
      <c r="I186" s="26"/>
      <c r="J186" s="34"/>
      <c r="K186" s="254"/>
      <c r="L186" s="4"/>
      <c r="M186" s="4"/>
      <c r="N186" s="30"/>
    </row>
    <row r="187" spans="1:14" s="32" customFormat="1" hidden="1">
      <c r="A187" s="577"/>
      <c r="B187" s="6" t="s">
        <v>112</v>
      </c>
      <c r="C187" s="11"/>
      <c r="D187" s="8"/>
      <c r="E187" s="11"/>
      <c r="F187" s="11"/>
      <c r="G187" s="11"/>
      <c r="H187" s="11"/>
      <c r="I187" s="11"/>
      <c r="J187" s="37"/>
      <c r="K187" s="255"/>
      <c r="L187" s="7"/>
      <c r="M187" s="7"/>
      <c r="N187" s="9"/>
    </row>
    <row r="188" spans="1:14" s="32" customFormat="1" ht="19.5" hidden="1">
      <c r="A188" s="15"/>
      <c r="B188" s="16" t="s">
        <v>12</v>
      </c>
      <c r="C188" s="578" t="s">
        <v>13</v>
      </c>
      <c r="D188" s="578"/>
      <c r="E188" s="578"/>
      <c r="F188" s="578"/>
      <c r="G188" s="578"/>
      <c r="H188" s="578"/>
      <c r="I188" s="578"/>
      <c r="J188" s="578"/>
      <c r="K188" s="549"/>
      <c r="L188" s="549"/>
      <c r="M188" s="549"/>
      <c r="N188" s="550"/>
    </row>
    <row r="189" spans="1:14" s="32" customFormat="1" ht="22.5" hidden="1">
      <c r="A189" s="552" t="s">
        <v>14</v>
      </c>
      <c r="B189" s="554" t="s">
        <v>28</v>
      </c>
      <c r="C189" s="592"/>
      <c r="D189" s="196" t="s">
        <v>15</v>
      </c>
      <c r="E189" s="57">
        <f t="shared" ref="E189:I189" si="49">SUM(E190:E192)</f>
        <v>0</v>
      </c>
      <c r="F189" s="57">
        <f t="shared" si="49"/>
        <v>0</v>
      </c>
      <c r="G189" s="57">
        <f t="shared" si="49"/>
        <v>0</v>
      </c>
      <c r="H189" s="57">
        <f t="shared" si="49"/>
        <v>0</v>
      </c>
      <c r="I189" s="57">
        <f t="shared" si="49"/>
        <v>0</v>
      </c>
      <c r="J189" s="560"/>
      <c r="K189" s="251">
        <f t="shared" ref="K189:M189" si="50">SUM(K190:K192)</f>
        <v>0</v>
      </c>
      <c r="L189" s="57">
        <f t="shared" si="50"/>
        <v>0</v>
      </c>
      <c r="M189" s="57">
        <f t="shared" si="50"/>
        <v>0</v>
      </c>
      <c r="N189" s="67">
        <f>E189+H189+I189+K189+L189+M189</f>
        <v>0</v>
      </c>
    </row>
    <row r="190" spans="1:14" s="32" customFormat="1" ht="23.25" hidden="1">
      <c r="A190" s="552"/>
      <c r="B190" s="555"/>
      <c r="C190" s="593"/>
      <c r="D190" s="197" t="s">
        <v>16</v>
      </c>
      <c r="E190" s="198"/>
      <c r="F190" s="198"/>
      <c r="G190" s="198"/>
      <c r="H190" s="199"/>
      <c r="I190" s="199"/>
      <c r="J190" s="561"/>
      <c r="K190" s="252"/>
      <c r="L190" s="200"/>
      <c r="M190" s="200"/>
      <c r="N190" s="233">
        <f t="shared" ref="N190:N192" si="51">E190+H190+I190+K190+L190+M190</f>
        <v>0</v>
      </c>
    </row>
    <row r="191" spans="1:14" s="32" customFormat="1" ht="23.25" hidden="1">
      <c r="A191" s="552"/>
      <c r="B191" s="555"/>
      <c r="C191" s="593"/>
      <c r="D191" s="197" t="s">
        <v>8</v>
      </c>
      <c r="E191" s="198"/>
      <c r="F191" s="198"/>
      <c r="G191" s="198"/>
      <c r="H191" s="199"/>
      <c r="I191" s="199"/>
      <c r="J191" s="561"/>
      <c r="K191" s="252"/>
      <c r="L191" s="200"/>
      <c r="M191" s="200"/>
      <c r="N191" s="233">
        <f t="shared" si="51"/>
        <v>0</v>
      </c>
    </row>
    <row r="192" spans="1:14" s="32" customFormat="1" ht="23.25" hidden="1">
      <c r="A192" s="552"/>
      <c r="B192" s="555"/>
      <c r="C192" s="593"/>
      <c r="D192" s="197" t="s">
        <v>9</v>
      </c>
      <c r="E192" s="198"/>
      <c r="F192" s="198"/>
      <c r="G192" s="198"/>
      <c r="H192" s="199"/>
      <c r="I192" s="199"/>
      <c r="J192" s="562"/>
      <c r="K192" s="252"/>
      <c r="L192" s="200"/>
      <c r="M192" s="200"/>
      <c r="N192" s="233">
        <f t="shared" si="51"/>
        <v>0</v>
      </c>
    </row>
    <row r="193" spans="1:14" s="32" customFormat="1" ht="40.5" hidden="1">
      <c r="A193" s="563" t="str">
        <f>E168</f>
        <v>IV</v>
      </c>
      <c r="B193" s="56" t="s">
        <v>46</v>
      </c>
      <c r="C193" s="565"/>
      <c r="D193" s="41" t="s">
        <v>7</v>
      </c>
      <c r="E193" s="213">
        <f>E194+E195+E196</f>
        <v>0</v>
      </c>
      <c r="F193" s="213">
        <f t="shared" ref="F193:I193" si="52">F194+F195+F196</f>
        <v>0</v>
      </c>
      <c r="G193" s="213">
        <f t="shared" si="52"/>
        <v>0</v>
      </c>
      <c r="H193" s="213">
        <f t="shared" si="52"/>
        <v>0</v>
      </c>
      <c r="I193" s="213">
        <f t="shared" si="52"/>
        <v>0</v>
      </c>
      <c r="J193" s="567"/>
      <c r="K193" s="248">
        <f t="shared" ref="K193:N193" si="53">K194+K195+K196</f>
        <v>0</v>
      </c>
      <c r="L193" s="213">
        <f t="shared" si="53"/>
        <v>0</v>
      </c>
      <c r="M193" s="213">
        <f t="shared" si="53"/>
        <v>0</v>
      </c>
      <c r="N193" s="214">
        <f t="shared" si="53"/>
        <v>0</v>
      </c>
    </row>
    <row r="194" spans="1:14" s="32" customFormat="1" hidden="1">
      <c r="A194" s="563"/>
      <c r="B194" s="570" t="str">
        <f>F168</f>
        <v>ЖИЛЬЕ И ГОРОДСКАЯ СРЕДА</v>
      </c>
      <c r="C194" s="565"/>
      <c r="D194" s="42" t="s">
        <v>16</v>
      </c>
      <c r="E194" s="215"/>
      <c r="F194" s="215"/>
      <c r="G194" s="215"/>
      <c r="H194" s="215"/>
      <c r="I194" s="215"/>
      <c r="J194" s="568"/>
      <c r="K194" s="249"/>
      <c r="L194" s="216"/>
      <c r="M194" s="216"/>
      <c r="N194" s="311">
        <f t="shared" ref="N194:N196" si="54">E194+H194+I194+K194+L194+M194</f>
        <v>0</v>
      </c>
    </row>
    <row r="195" spans="1:14" s="32" customFormat="1" hidden="1">
      <c r="A195" s="563"/>
      <c r="B195" s="571"/>
      <c r="C195" s="565"/>
      <c r="D195" s="42" t="s">
        <v>8</v>
      </c>
      <c r="E195" s="215"/>
      <c r="F195" s="215"/>
      <c r="G195" s="215"/>
      <c r="H195" s="215"/>
      <c r="I195" s="215"/>
      <c r="J195" s="568"/>
      <c r="K195" s="249"/>
      <c r="L195" s="216"/>
      <c r="M195" s="216"/>
      <c r="N195" s="311">
        <f t="shared" si="54"/>
        <v>0</v>
      </c>
    </row>
    <row r="196" spans="1:14" s="32" customFormat="1" ht="21" hidden="1" thickBot="1">
      <c r="A196" s="564"/>
      <c r="B196" s="572"/>
      <c r="C196" s="566"/>
      <c r="D196" s="368" t="s">
        <v>9</v>
      </c>
      <c r="E196" s="369"/>
      <c r="F196" s="369"/>
      <c r="G196" s="369"/>
      <c r="H196" s="369"/>
      <c r="I196" s="369"/>
      <c r="J196" s="569"/>
      <c r="K196" s="249"/>
      <c r="L196" s="370"/>
      <c r="M196" s="370"/>
      <c r="N196" s="371">
        <f t="shared" si="54"/>
        <v>0</v>
      </c>
    </row>
    <row r="197" spans="1:14" s="32" customFormat="1" ht="53.25" customHeight="1" thickBot="1">
      <c r="A197" s="52"/>
      <c r="B197" s="53"/>
      <c r="C197" s="53"/>
      <c r="D197" s="53"/>
      <c r="E197" s="82" t="s">
        <v>56</v>
      </c>
      <c r="F197" s="81" t="s">
        <v>55</v>
      </c>
      <c r="G197" s="83"/>
      <c r="H197" s="53"/>
      <c r="I197" s="53"/>
      <c r="J197" s="53"/>
      <c r="K197" s="245"/>
      <c r="L197" s="53"/>
      <c r="M197" s="53"/>
      <c r="N197" s="54"/>
    </row>
    <row r="198" spans="1:14" s="32" customFormat="1" ht="21" hidden="1" thickBot="1">
      <c r="A198" s="573" t="s">
        <v>26</v>
      </c>
      <c r="B198" s="574"/>
      <c r="C198" s="574"/>
      <c r="D198" s="574"/>
      <c r="E198" s="574"/>
      <c r="F198" s="574"/>
      <c r="G198" s="574"/>
      <c r="H198" s="574"/>
      <c r="I198" s="574"/>
      <c r="J198" s="574"/>
      <c r="K198" s="574"/>
      <c r="L198" s="574"/>
      <c r="M198" s="574"/>
      <c r="N198" s="575"/>
    </row>
    <row r="199" spans="1:14" s="32" customFormat="1" ht="19.5" hidden="1">
      <c r="A199" s="576" t="s">
        <v>10</v>
      </c>
      <c r="B199" s="5" t="s">
        <v>18</v>
      </c>
      <c r="C199" s="62"/>
      <c r="D199" s="63"/>
      <c r="E199" s="62"/>
      <c r="F199" s="62"/>
      <c r="G199" s="62"/>
      <c r="H199" s="62"/>
      <c r="I199" s="62"/>
      <c r="J199" s="64"/>
      <c r="K199" s="246"/>
      <c r="L199" s="65"/>
      <c r="M199" s="65"/>
      <c r="N199" s="66"/>
    </row>
    <row r="200" spans="1:14" s="32" customFormat="1" hidden="1">
      <c r="A200" s="579"/>
      <c r="B200" s="12" t="s">
        <v>112</v>
      </c>
      <c r="C200" s="23"/>
      <c r="D200" s="10"/>
      <c r="E200" s="23"/>
      <c r="F200" s="23"/>
      <c r="G200" s="23"/>
      <c r="H200" s="23"/>
      <c r="I200" s="23"/>
      <c r="J200" s="33"/>
      <c r="K200" s="247"/>
      <c r="L200" s="23"/>
      <c r="M200" s="23"/>
      <c r="N200" s="24"/>
    </row>
    <row r="201" spans="1:14" s="32" customFormat="1" ht="19.5" hidden="1">
      <c r="A201" s="13"/>
      <c r="B201" s="14" t="s">
        <v>12</v>
      </c>
      <c r="C201" s="595" t="s">
        <v>13</v>
      </c>
      <c r="D201" s="596"/>
      <c r="E201" s="596"/>
      <c r="F201" s="596"/>
      <c r="G201" s="596"/>
      <c r="H201" s="596"/>
      <c r="I201" s="596"/>
      <c r="J201" s="596"/>
      <c r="K201" s="549"/>
      <c r="L201" s="549"/>
      <c r="M201" s="549"/>
      <c r="N201" s="550"/>
    </row>
    <row r="202" spans="1:14" s="32" customFormat="1" ht="22.5" hidden="1">
      <c r="A202" s="551" t="s">
        <v>14</v>
      </c>
      <c r="B202" s="554" t="s">
        <v>28</v>
      </c>
      <c r="C202" s="557"/>
      <c r="D202" s="196" t="s">
        <v>15</v>
      </c>
      <c r="E202" s="57">
        <f t="shared" ref="E202:I202" si="55">SUM(E203:E205)</f>
        <v>0</v>
      </c>
      <c r="F202" s="57">
        <f t="shared" si="55"/>
        <v>0</v>
      </c>
      <c r="G202" s="57">
        <f t="shared" si="55"/>
        <v>0</v>
      </c>
      <c r="H202" s="57">
        <f t="shared" si="55"/>
        <v>0</v>
      </c>
      <c r="I202" s="57">
        <f t="shared" si="55"/>
        <v>0</v>
      </c>
      <c r="J202" s="560"/>
      <c r="K202" s="251">
        <f t="shared" ref="K202:M202" si="56">SUM(K203:K205)</f>
        <v>0</v>
      </c>
      <c r="L202" s="57">
        <f t="shared" si="56"/>
        <v>0</v>
      </c>
      <c r="M202" s="57">
        <f t="shared" si="56"/>
        <v>0</v>
      </c>
      <c r="N202" s="67">
        <f>E202+H202+I202+K202+L202+M202</f>
        <v>0</v>
      </c>
    </row>
    <row r="203" spans="1:14" s="32" customFormat="1" ht="23.25" hidden="1">
      <c r="A203" s="552"/>
      <c r="B203" s="555"/>
      <c r="C203" s="558"/>
      <c r="D203" s="197" t="s">
        <v>16</v>
      </c>
      <c r="E203" s="198"/>
      <c r="F203" s="198"/>
      <c r="G203" s="198"/>
      <c r="H203" s="199"/>
      <c r="I203" s="199"/>
      <c r="J203" s="561"/>
      <c r="K203" s="252"/>
      <c r="L203" s="200"/>
      <c r="M203" s="200"/>
      <c r="N203" s="233">
        <f t="shared" ref="N203:N205" si="57">E203+H203+I203+K203+L203+M203</f>
        <v>0</v>
      </c>
    </row>
    <row r="204" spans="1:14" s="32" customFormat="1" ht="23.25" hidden="1">
      <c r="A204" s="552"/>
      <c r="B204" s="555"/>
      <c r="C204" s="558"/>
      <c r="D204" s="197" t="s">
        <v>8</v>
      </c>
      <c r="E204" s="198"/>
      <c r="F204" s="198"/>
      <c r="G204" s="198"/>
      <c r="H204" s="199"/>
      <c r="I204" s="199"/>
      <c r="J204" s="561"/>
      <c r="K204" s="252"/>
      <c r="L204" s="200"/>
      <c r="M204" s="200"/>
      <c r="N204" s="233">
        <f t="shared" si="57"/>
        <v>0</v>
      </c>
    </row>
    <row r="205" spans="1:14" s="32" customFormat="1" ht="23.25" hidden="1">
      <c r="A205" s="553"/>
      <c r="B205" s="556"/>
      <c r="C205" s="559"/>
      <c r="D205" s="197" t="s">
        <v>9</v>
      </c>
      <c r="E205" s="198"/>
      <c r="F205" s="198"/>
      <c r="G205" s="198"/>
      <c r="H205" s="199"/>
      <c r="I205" s="199"/>
      <c r="J205" s="562"/>
      <c r="K205" s="252"/>
      <c r="L205" s="200"/>
      <c r="M205" s="200"/>
      <c r="N205" s="233">
        <f t="shared" si="57"/>
        <v>0</v>
      </c>
    </row>
    <row r="206" spans="1:14" s="32" customFormat="1" ht="19.5" hidden="1">
      <c r="A206" s="577" t="s">
        <v>11</v>
      </c>
      <c r="B206" s="25" t="s">
        <v>18</v>
      </c>
      <c r="C206" s="35"/>
      <c r="D206" s="36"/>
      <c r="E206" s="202"/>
      <c r="F206" s="202"/>
      <c r="G206" s="202"/>
      <c r="H206" s="202"/>
      <c r="I206" s="202"/>
      <c r="J206" s="203"/>
      <c r="K206" s="256"/>
      <c r="L206" s="200"/>
      <c r="M206" s="200"/>
      <c r="N206" s="204"/>
    </row>
    <row r="207" spans="1:14" s="32" customFormat="1" hidden="1">
      <c r="A207" s="579"/>
      <c r="B207" s="12" t="s">
        <v>112</v>
      </c>
      <c r="C207" s="23"/>
      <c r="D207" s="10"/>
      <c r="E207" s="23"/>
      <c r="F207" s="23"/>
      <c r="G207" s="23"/>
      <c r="H207" s="23"/>
      <c r="I207" s="23"/>
      <c r="J207" s="33"/>
      <c r="K207" s="247"/>
      <c r="L207" s="23"/>
      <c r="M207" s="23"/>
      <c r="N207" s="24"/>
    </row>
    <row r="208" spans="1:14" s="32" customFormat="1" ht="19.5" hidden="1">
      <c r="A208" s="13"/>
      <c r="B208" s="14" t="s">
        <v>12</v>
      </c>
      <c r="C208" s="595" t="s">
        <v>13</v>
      </c>
      <c r="D208" s="596"/>
      <c r="E208" s="596"/>
      <c r="F208" s="596"/>
      <c r="G208" s="596"/>
      <c r="H208" s="596"/>
      <c r="I208" s="596"/>
      <c r="J208" s="596"/>
      <c r="K208" s="549"/>
      <c r="L208" s="549"/>
      <c r="M208" s="549"/>
      <c r="N208" s="550"/>
    </row>
    <row r="209" spans="1:14" s="32" customFormat="1" ht="22.5" hidden="1">
      <c r="A209" s="551" t="s">
        <v>23</v>
      </c>
      <c r="B209" s="554" t="s">
        <v>28</v>
      </c>
      <c r="C209" s="557"/>
      <c r="D209" s="196" t="s">
        <v>15</v>
      </c>
      <c r="E209" s="57">
        <f t="shared" ref="E209:I209" si="58">SUM(E210:E212)</f>
        <v>0</v>
      </c>
      <c r="F209" s="57">
        <f t="shared" si="58"/>
        <v>0</v>
      </c>
      <c r="G209" s="57">
        <f t="shared" si="58"/>
        <v>0</v>
      </c>
      <c r="H209" s="57">
        <f t="shared" si="58"/>
        <v>0</v>
      </c>
      <c r="I209" s="57">
        <f t="shared" si="58"/>
        <v>0</v>
      </c>
      <c r="J209" s="560"/>
      <c r="K209" s="251">
        <f t="shared" ref="K209:M209" si="59">SUM(K210:K212)</f>
        <v>0</v>
      </c>
      <c r="L209" s="57">
        <f t="shared" si="59"/>
        <v>0</v>
      </c>
      <c r="M209" s="57">
        <f t="shared" si="59"/>
        <v>0</v>
      </c>
      <c r="N209" s="67">
        <f>E209+H209+I209+K209+L209+M209</f>
        <v>0</v>
      </c>
    </row>
    <row r="210" spans="1:14" s="32" customFormat="1" ht="23.25" hidden="1">
      <c r="A210" s="552"/>
      <c r="B210" s="555"/>
      <c r="C210" s="558"/>
      <c r="D210" s="197" t="s">
        <v>16</v>
      </c>
      <c r="E210" s="198"/>
      <c r="F210" s="198"/>
      <c r="G210" s="198"/>
      <c r="H210" s="199"/>
      <c r="I210" s="199"/>
      <c r="J210" s="561"/>
      <c r="K210" s="252"/>
      <c r="L210" s="200"/>
      <c r="M210" s="200"/>
      <c r="N210" s="233">
        <f t="shared" ref="N210:N212" si="60">E210+H210+I210+K210+L210+M210</f>
        <v>0</v>
      </c>
    </row>
    <row r="211" spans="1:14" s="32" customFormat="1" ht="23.25" hidden="1">
      <c r="A211" s="552"/>
      <c r="B211" s="555"/>
      <c r="C211" s="558"/>
      <c r="D211" s="197" t="s">
        <v>8</v>
      </c>
      <c r="E211" s="198"/>
      <c r="F211" s="198"/>
      <c r="G211" s="198"/>
      <c r="H211" s="199"/>
      <c r="I211" s="199"/>
      <c r="J211" s="561"/>
      <c r="K211" s="252"/>
      <c r="L211" s="200"/>
      <c r="M211" s="200"/>
      <c r="N211" s="233">
        <f t="shared" si="60"/>
        <v>0</v>
      </c>
    </row>
    <row r="212" spans="1:14" s="32" customFormat="1" ht="23.25" hidden="1">
      <c r="A212" s="552"/>
      <c r="B212" s="556"/>
      <c r="C212" s="558"/>
      <c r="D212" s="197" t="s">
        <v>9</v>
      </c>
      <c r="E212" s="198"/>
      <c r="F212" s="198"/>
      <c r="G212" s="198"/>
      <c r="H212" s="199"/>
      <c r="I212" s="199"/>
      <c r="J212" s="562"/>
      <c r="K212" s="252"/>
      <c r="L212" s="200"/>
      <c r="M212" s="200"/>
      <c r="N212" s="233">
        <f t="shared" si="60"/>
        <v>0</v>
      </c>
    </row>
    <row r="213" spans="1:14" s="32" customFormat="1" ht="39.75" hidden="1" thickBot="1">
      <c r="A213" s="68" t="s">
        <v>22</v>
      </c>
      <c r="B213" s="69" t="s">
        <v>24</v>
      </c>
      <c r="C213" s="70"/>
      <c r="D213" s="71"/>
      <c r="E213" s="209"/>
      <c r="F213" s="209"/>
      <c r="G213" s="209"/>
      <c r="H213" s="209"/>
      <c r="I213" s="209"/>
      <c r="J213" s="210"/>
      <c r="K213" s="253"/>
      <c r="L213" s="211"/>
      <c r="M213" s="211"/>
      <c r="N213" s="212"/>
    </row>
    <row r="214" spans="1:14" s="32" customFormat="1" ht="21" thickBot="1">
      <c r="A214" s="585" t="s">
        <v>27</v>
      </c>
      <c r="B214" s="586"/>
      <c r="C214" s="586"/>
      <c r="D214" s="586"/>
      <c r="E214" s="586"/>
      <c r="F214" s="586"/>
      <c r="G214" s="586"/>
      <c r="H214" s="586"/>
      <c r="I214" s="586"/>
      <c r="J214" s="586"/>
      <c r="K214" s="586"/>
      <c r="L214" s="586"/>
      <c r="M214" s="586"/>
      <c r="N214" s="587"/>
    </row>
    <row r="215" spans="1:14" s="32" customFormat="1" ht="19.5" hidden="1">
      <c r="A215" s="576" t="s">
        <v>10</v>
      </c>
      <c r="B215" s="5" t="s">
        <v>18</v>
      </c>
      <c r="C215" s="26"/>
      <c r="D215" s="27"/>
      <c r="E215" s="26"/>
      <c r="F215" s="26"/>
      <c r="G215" s="26"/>
      <c r="H215" s="26"/>
      <c r="I215" s="26"/>
      <c r="J215" s="34"/>
      <c r="K215" s="254"/>
      <c r="L215" s="4"/>
      <c r="M215" s="4"/>
      <c r="N215" s="30"/>
    </row>
    <row r="216" spans="1:14" s="32" customFormat="1" hidden="1">
      <c r="A216" s="577"/>
      <c r="B216" s="6" t="s">
        <v>112</v>
      </c>
      <c r="C216" s="11"/>
      <c r="D216" s="8"/>
      <c r="E216" s="11"/>
      <c r="F216" s="11"/>
      <c r="G216" s="11"/>
      <c r="H216" s="11"/>
      <c r="I216" s="11"/>
      <c r="J216" s="37"/>
      <c r="K216" s="255"/>
      <c r="L216" s="7"/>
      <c r="M216" s="7"/>
      <c r="N216" s="9"/>
    </row>
    <row r="217" spans="1:14" s="32" customFormat="1" ht="19.5" hidden="1">
      <c r="A217" s="15"/>
      <c r="B217" s="16" t="s">
        <v>12</v>
      </c>
      <c r="C217" s="578" t="s">
        <v>13</v>
      </c>
      <c r="D217" s="578"/>
      <c r="E217" s="578"/>
      <c r="F217" s="578"/>
      <c r="G217" s="578"/>
      <c r="H217" s="578"/>
      <c r="I217" s="578"/>
      <c r="J217" s="578"/>
      <c r="K217" s="549"/>
      <c r="L217" s="549"/>
      <c r="M217" s="549"/>
      <c r="N217" s="550"/>
    </row>
    <row r="218" spans="1:14" s="32" customFormat="1" ht="22.5" hidden="1">
      <c r="A218" s="552" t="s">
        <v>14</v>
      </c>
      <c r="B218" s="554" t="s">
        <v>28</v>
      </c>
      <c r="C218" s="592"/>
      <c r="D218" s="196" t="s">
        <v>15</v>
      </c>
      <c r="E218" s="57">
        <f t="shared" ref="E218:I218" si="61">SUM(E219:E221)</f>
        <v>0</v>
      </c>
      <c r="F218" s="57">
        <f t="shared" si="61"/>
        <v>0</v>
      </c>
      <c r="G218" s="57">
        <f t="shared" si="61"/>
        <v>0</v>
      </c>
      <c r="H218" s="57">
        <f t="shared" si="61"/>
        <v>0</v>
      </c>
      <c r="I218" s="57">
        <f t="shared" si="61"/>
        <v>0</v>
      </c>
      <c r="J218" s="560"/>
      <c r="K218" s="251">
        <f t="shared" ref="K218:M218" si="62">SUM(K219:K221)</f>
        <v>0</v>
      </c>
      <c r="L218" s="57">
        <f t="shared" si="62"/>
        <v>0</v>
      </c>
      <c r="M218" s="57">
        <f t="shared" si="62"/>
        <v>0</v>
      </c>
      <c r="N218" s="67">
        <f>E218+H218+I218+K218+L218+M218</f>
        <v>0</v>
      </c>
    </row>
    <row r="219" spans="1:14" s="32" customFormat="1" ht="23.25" hidden="1">
      <c r="A219" s="552"/>
      <c r="B219" s="555"/>
      <c r="C219" s="593"/>
      <c r="D219" s="197" t="s">
        <v>16</v>
      </c>
      <c r="E219" s="198"/>
      <c r="F219" s="198"/>
      <c r="G219" s="198"/>
      <c r="H219" s="199"/>
      <c r="I219" s="199"/>
      <c r="J219" s="561"/>
      <c r="K219" s="252"/>
      <c r="L219" s="200"/>
      <c r="M219" s="200"/>
      <c r="N219" s="233">
        <f t="shared" ref="N219:N221" si="63">E219+H219+I219+K219+L219+M219</f>
        <v>0</v>
      </c>
    </row>
    <row r="220" spans="1:14" s="32" customFormat="1" ht="23.25" hidden="1">
      <c r="A220" s="552"/>
      <c r="B220" s="555"/>
      <c r="C220" s="593"/>
      <c r="D220" s="197" t="s">
        <v>8</v>
      </c>
      <c r="E220" s="198"/>
      <c r="F220" s="198"/>
      <c r="G220" s="198"/>
      <c r="H220" s="199"/>
      <c r="I220" s="199"/>
      <c r="J220" s="561"/>
      <c r="K220" s="252"/>
      <c r="L220" s="200"/>
      <c r="M220" s="200"/>
      <c r="N220" s="233">
        <f t="shared" si="63"/>
        <v>0</v>
      </c>
    </row>
    <row r="221" spans="1:14" s="32" customFormat="1" ht="23.25" hidden="1">
      <c r="A221" s="552"/>
      <c r="B221" s="555"/>
      <c r="C221" s="593"/>
      <c r="D221" s="197" t="s">
        <v>9</v>
      </c>
      <c r="E221" s="198"/>
      <c r="F221" s="198"/>
      <c r="G221" s="198"/>
      <c r="H221" s="199"/>
      <c r="I221" s="199"/>
      <c r="J221" s="562"/>
      <c r="K221" s="252"/>
      <c r="L221" s="200"/>
      <c r="M221" s="200"/>
      <c r="N221" s="233">
        <f t="shared" si="63"/>
        <v>0</v>
      </c>
    </row>
    <row r="222" spans="1:14" s="32" customFormat="1" ht="40.5" hidden="1">
      <c r="A222" s="563" t="str">
        <f>E197</f>
        <v>V</v>
      </c>
      <c r="B222" s="56" t="s">
        <v>46</v>
      </c>
      <c r="C222" s="565"/>
      <c r="D222" s="41" t="s">
        <v>7</v>
      </c>
      <c r="E222" s="213">
        <f>E223+E224+E225</f>
        <v>0</v>
      </c>
      <c r="F222" s="213">
        <f t="shared" ref="F222:I222" si="64">F223+F224+F225</f>
        <v>0</v>
      </c>
      <c r="G222" s="213">
        <f t="shared" si="64"/>
        <v>0</v>
      </c>
      <c r="H222" s="213">
        <f t="shared" si="64"/>
        <v>0</v>
      </c>
      <c r="I222" s="213">
        <f t="shared" si="64"/>
        <v>0</v>
      </c>
      <c r="J222" s="567"/>
      <c r="K222" s="248">
        <f t="shared" ref="K222:N222" si="65">K223+K224+K225</f>
        <v>0</v>
      </c>
      <c r="L222" s="213">
        <f t="shared" si="65"/>
        <v>0</v>
      </c>
      <c r="M222" s="213">
        <f t="shared" si="65"/>
        <v>0</v>
      </c>
      <c r="N222" s="214">
        <f t="shared" si="65"/>
        <v>0</v>
      </c>
    </row>
    <row r="223" spans="1:14" s="32" customFormat="1" hidden="1">
      <c r="A223" s="563"/>
      <c r="B223" s="570" t="str">
        <f>F197</f>
        <v>ЭКОЛОГИЯ</v>
      </c>
      <c r="C223" s="565"/>
      <c r="D223" s="42" t="s">
        <v>16</v>
      </c>
      <c r="E223" s="215"/>
      <c r="F223" s="215"/>
      <c r="G223" s="215"/>
      <c r="H223" s="215"/>
      <c r="I223" s="215"/>
      <c r="J223" s="568"/>
      <c r="K223" s="249"/>
      <c r="L223" s="216"/>
      <c r="M223" s="216"/>
      <c r="N223" s="311">
        <f t="shared" ref="N223:N225" si="66">E223+H223+I223+K223+L223+M223</f>
        <v>0</v>
      </c>
    </row>
    <row r="224" spans="1:14" s="32" customFormat="1" hidden="1">
      <c r="A224" s="563"/>
      <c r="B224" s="571"/>
      <c r="C224" s="565"/>
      <c r="D224" s="42" t="s">
        <v>8</v>
      </c>
      <c r="E224" s="215"/>
      <c r="F224" s="215"/>
      <c r="G224" s="215"/>
      <c r="H224" s="215"/>
      <c r="I224" s="215"/>
      <c r="J224" s="568"/>
      <c r="K224" s="249"/>
      <c r="L224" s="216"/>
      <c r="M224" s="216"/>
      <c r="N224" s="311">
        <f t="shared" si="66"/>
        <v>0</v>
      </c>
    </row>
    <row r="225" spans="1:14" s="32" customFormat="1" ht="16.5" hidden="1" customHeight="1" thickBot="1">
      <c r="A225" s="564"/>
      <c r="B225" s="572"/>
      <c r="C225" s="566"/>
      <c r="D225" s="368" t="s">
        <v>9</v>
      </c>
      <c r="E225" s="369"/>
      <c r="F225" s="369"/>
      <c r="G225" s="369"/>
      <c r="H225" s="369"/>
      <c r="I225" s="369"/>
      <c r="J225" s="569"/>
      <c r="K225" s="249"/>
      <c r="L225" s="370"/>
      <c r="M225" s="370"/>
      <c r="N225" s="371">
        <f t="shared" si="66"/>
        <v>0</v>
      </c>
    </row>
    <row r="226" spans="1:14" s="32" customFormat="1" ht="56.25" customHeight="1" thickBot="1">
      <c r="A226" s="52"/>
      <c r="B226" s="53"/>
      <c r="C226" s="53"/>
      <c r="D226" s="53"/>
      <c r="E226" s="82" t="s">
        <v>58</v>
      </c>
      <c r="F226" s="81" t="s">
        <v>57</v>
      </c>
      <c r="G226" s="83"/>
      <c r="H226" s="53"/>
      <c r="I226" s="53"/>
      <c r="J226" s="53"/>
      <c r="K226" s="245"/>
      <c r="L226" s="53"/>
      <c r="M226" s="53"/>
      <c r="N226" s="54"/>
    </row>
    <row r="227" spans="1:14" s="32" customFormat="1" ht="21" thickBot="1">
      <c r="A227" s="573" t="s">
        <v>26</v>
      </c>
      <c r="B227" s="574"/>
      <c r="C227" s="574"/>
      <c r="D227" s="574"/>
      <c r="E227" s="574"/>
      <c r="F227" s="574"/>
      <c r="G227" s="574"/>
      <c r="H227" s="574"/>
      <c r="I227" s="574"/>
      <c r="J227" s="574"/>
      <c r="K227" s="574"/>
      <c r="L227" s="574"/>
      <c r="M227" s="574"/>
      <c r="N227" s="575"/>
    </row>
    <row r="228" spans="1:14" s="32" customFormat="1" ht="19.5" hidden="1">
      <c r="A228" s="576" t="s">
        <v>10</v>
      </c>
      <c r="B228" s="5" t="s">
        <v>18</v>
      </c>
      <c r="C228" s="62"/>
      <c r="D228" s="63"/>
      <c r="E228" s="62"/>
      <c r="F228" s="62"/>
      <c r="G228" s="62"/>
      <c r="H228" s="62"/>
      <c r="I228" s="62"/>
      <c r="J228" s="64"/>
      <c r="K228" s="246"/>
      <c r="L228" s="65"/>
      <c r="M228" s="65"/>
      <c r="N228" s="66"/>
    </row>
    <row r="229" spans="1:14" s="32" customFormat="1" hidden="1">
      <c r="A229" s="579"/>
      <c r="B229" s="12" t="s">
        <v>112</v>
      </c>
      <c r="C229" s="23"/>
      <c r="D229" s="10"/>
      <c r="E229" s="23"/>
      <c r="F229" s="23"/>
      <c r="G229" s="23"/>
      <c r="H229" s="23"/>
      <c r="I229" s="23"/>
      <c r="J229" s="33"/>
      <c r="K229" s="247"/>
      <c r="L229" s="23"/>
      <c r="M229" s="23"/>
      <c r="N229" s="24"/>
    </row>
    <row r="230" spans="1:14" s="32" customFormat="1" ht="19.5" hidden="1">
      <c r="A230" s="13"/>
      <c r="B230" s="14" t="s">
        <v>12</v>
      </c>
      <c r="C230" s="595" t="s">
        <v>13</v>
      </c>
      <c r="D230" s="596"/>
      <c r="E230" s="596"/>
      <c r="F230" s="596"/>
      <c r="G230" s="596"/>
      <c r="H230" s="596"/>
      <c r="I230" s="596"/>
      <c r="J230" s="596"/>
      <c r="K230" s="657"/>
      <c r="L230" s="658"/>
      <c r="M230" s="658"/>
      <c r="N230" s="659"/>
    </row>
    <row r="231" spans="1:14" s="32" customFormat="1" ht="22.5" hidden="1">
      <c r="A231" s="551" t="s">
        <v>14</v>
      </c>
      <c r="B231" s="554" t="s">
        <v>28</v>
      </c>
      <c r="C231" s="557"/>
      <c r="D231" s="196" t="s">
        <v>15</v>
      </c>
      <c r="E231" s="57">
        <f t="shared" ref="E231:I231" si="67">SUM(E232:E234)</f>
        <v>0</v>
      </c>
      <c r="F231" s="57">
        <f t="shared" si="67"/>
        <v>0</v>
      </c>
      <c r="G231" s="57">
        <f t="shared" si="67"/>
        <v>0</v>
      </c>
      <c r="H231" s="57">
        <f t="shared" si="67"/>
        <v>0</v>
      </c>
      <c r="I231" s="57">
        <f t="shared" si="67"/>
        <v>0</v>
      </c>
      <c r="J231" s="560"/>
      <c r="K231" s="251">
        <f t="shared" ref="K231:M231" si="68">SUM(K232:K234)</f>
        <v>0</v>
      </c>
      <c r="L231" s="57">
        <f t="shared" si="68"/>
        <v>0</v>
      </c>
      <c r="M231" s="57">
        <f t="shared" si="68"/>
        <v>0</v>
      </c>
      <c r="N231" s="67">
        <f>E231+H231+I231+K231+L231+M231</f>
        <v>0</v>
      </c>
    </row>
    <row r="232" spans="1:14" s="32" customFormat="1" ht="23.25" hidden="1">
      <c r="A232" s="552"/>
      <c r="B232" s="555"/>
      <c r="C232" s="558"/>
      <c r="D232" s="197" t="s">
        <v>16</v>
      </c>
      <c r="E232" s="198"/>
      <c r="F232" s="198"/>
      <c r="G232" s="198"/>
      <c r="H232" s="199"/>
      <c r="I232" s="199"/>
      <c r="J232" s="561"/>
      <c r="K232" s="252"/>
      <c r="L232" s="200"/>
      <c r="M232" s="200"/>
      <c r="N232" s="233">
        <f t="shared" ref="N232:N234" si="69">E232+H232+I232+K232+L232+M232</f>
        <v>0</v>
      </c>
    </row>
    <row r="233" spans="1:14" s="32" customFormat="1" ht="23.25" hidden="1">
      <c r="A233" s="552"/>
      <c r="B233" s="555"/>
      <c r="C233" s="558"/>
      <c r="D233" s="197" t="s">
        <v>8</v>
      </c>
      <c r="E233" s="198"/>
      <c r="F233" s="198"/>
      <c r="G233" s="198"/>
      <c r="H233" s="199"/>
      <c r="I233" s="199"/>
      <c r="J233" s="561"/>
      <c r="K233" s="252"/>
      <c r="L233" s="200"/>
      <c r="M233" s="200"/>
      <c r="N233" s="233">
        <f t="shared" si="69"/>
        <v>0</v>
      </c>
    </row>
    <row r="234" spans="1:14" s="32" customFormat="1" ht="23.25" hidden="1">
      <c r="A234" s="553"/>
      <c r="B234" s="556"/>
      <c r="C234" s="559"/>
      <c r="D234" s="197" t="s">
        <v>9</v>
      </c>
      <c r="E234" s="198"/>
      <c r="F234" s="198"/>
      <c r="G234" s="198"/>
      <c r="H234" s="199"/>
      <c r="I234" s="199"/>
      <c r="J234" s="562"/>
      <c r="K234" s="252"/>
      <c r="L234" s="200"/>
      <c r="M234" s="200"/>
      <c r="N234" s="233">
        <f t="shared" si="69"/>
        <v>0</v>
      </c>
    </row>
    <row r="235" spans="1:14" s="32" customFormat="1" ht="19.5" hidden="1">
      <c r="A235" s="577" t="s">
        <v>11</v>
      </c>
      <c r="B235" s="25" t="s">
        <v>18</v>
      </c>
      <c r="C235" s="35"/>
      <c r="D235" s="36"/>
      <c r="E235" s="202"/>
      <c r="F235" s="202"/>
      <c r="G235" s="202"/>
      <c r="H235" s="202"/>
      <c r="I235" s="202"/>
      <c r="J235" s="203"/>
      <c r="K235" s="256"/>
      <c r="L235" s="200"/>
      <c r="M235" s="200"/>
      <c r="N235" s="204"/>
    </row>
    <row r="236" spans="1:14" s="32" customFormat="1" hidden="1">
      <c r="A236" s="579"/>
      <c r="B236" s="12" t="s">
        <v>112</v>
      </c>
      <c r="C236" s="23"/>
      <c r="D236" s="10"/>
      <c r="E236" s="23"/>
      <c r="F236" s="23"/>
      <c r="G236" s="23"/>
      <c r="H236" s="23"/>
      <c r="I236" s="23"/>
      <c r="J236" s="33"/>
      <c r="K236" s="247"/>
      <c r="L236" s="23"/>
      <c r="M236" s="23"/>
      <c r="N236" s="24"/>
    </row>
    <row r="237" spans="1:14" s="32" customFormat="1" ht="19.5" hidden="1">
      <c r="A237" s="13"/>
      <c r="B237" s="14" t="s">
        <v>12</v>
      </c>
      <c r="C237" s="595" t="s">
        <v>13</v>
      </c>
      <c r="D237" s="596"/>
      <c r="E237" s="596"/>
      <c r="F237" s="596"/>
      <c r="G237" s="596"/>
      <c r="H237" s="596"/>
      <c r="I237" s="596"/>
      <c r="J237" s="596"/>
      <c r="K237" s="549"/>
      <c r="L237" s="549"/>
      <c r="M237" s="549"/>
      <c r="N237" s="550"/>
    </row>
    <row r="238" spans="1:14" s="32" customFormat="1" ht="22.5" hidden="1">
      <c r="A238" s="551" t="s">
        <v>23</v>
      </c>
      <c r="B238" s="554" t="s">
        <v>28</v>
      </c>
      <c r="C238" s="557"/>
      <c r="D238" s="196" t="s">
        <v>15</v>
      </c>
      <c r="E238" s="57">
        <f t="shared" ref="E238:I238" si="70">SUM(E239:E241)</f>
        <v>0</v>
      </c>
      <c r="F238" s="57">
        <f t="shared" si="70"/>
        <v>0</v>
      </c>
      <c r="G238" s="57">
        <f t="shared" si="70"/>
        <v>0</v>
      </c>
      <c r="H238" s="57">
        <f t="shared" si="70"/>
        <v>0</v>
      </c>
      <c r="I238" s="57">
        <f t="shared" si="70"/>
        <v>0</v>
      </c>
      <c r="J238" s="560"/>
      <c r="K238" s="251">
        <f t="shared" ref="K238:M238" si="71">SUM(K239:K241)</f>
        <v>0</v>
      </c>
      <c r="L238" s="57">
        <f t="shared" si="71"/>
        <v>0</v>
      </c>
      <c r="M238" s="57">
        <f t="shared" si="71"/>
        <v>0</v>
      </c>
      <c r="N238" s="67">
        <f>E238+H238+I238+K238+L238+M238</f>
        <v>0</v>
      </c>
    </row>
    <row r="239" spans="1:14" s="32" customFormat="1" ht="23.25" hidden="1">
      <c r="A239" s="552"/>
      <c r="B239" s="555"/>
      <c r="C239" s="558"/>
      <c r="D239" s="197" t="s">
        <v>16</v>
      </c>
      <c r="E239" s="198"/>
      <c r="F239" s="198"/>
      <c r="G239" s="198"/>
      <c r="H239" s="199"/>
      <c r="I239" s="199"/>
      <c r="J239" s="561"/>
      <c r="K239" s="252"/>
      <c r="L239" s="200"/>
      <c r="M239" s="200"/>
      <c r="N239" s="233">
        <f t="shared" ref="N239:N241" si="72">E239+H239+I239+K239+L239+M239</f>
        <v>0</v>
      </c>
    </row>
    <row r="240" spans="1:14" s="32" customFormat="1" ht="23.25" hidden="1">
      <c r="A240" s="552"/>
      <c r="B240" s="555"/>
      <c r="C240" s="558"/>
      <c r="D240" s="197" t="s">
        <v>8</v>
      </c>
      <c r="E240" s="198"/>
      <c r="F240" s="198"/>
      <c r="G240" s="198"/>
      <c r="H240" s="199"/>
      <c r="I240" s="199"/>
      <c r="J240" s="561"/>
      <c r="K240" s="252"/>
      <c r="L240" s="200"/>
      <c r="M240" s="200"/>
      <c r="N240" s="233">
        <f t="shared" si="72"/>
        <v>0</v>
      </c>
    </row>
    <row r="241" spans="1:14" s="32" customFormat="1" ht="23.25" hidden="1">
      <c r="A241" s="552"/>
      <c r="B241" s="556"/>
      <c r="C241" s="558"/>
      <c r="D241" s="197" t="s">
        <v>9</v>
      </c>
      <c r="E241" s="198"/>
      <c r="F241" s="198"/>
      <c r="G241" s="198"/>
      <c r="H241" s="199"/>
      <c r="I241" s="199"/>
      <c r="J241" s="562"/>
      <c r="K241" s="252"/>
      <c r="L241" s="200"/>
      <c r="M241" s="200"/>
      <c r="N241" s="233">
        <f t="shared" si="72"/>
        <v>0</v>
      </c>
    </row>
    <row r="242" spans="1:14" s="32" customFormat="1" ht="39.75" hidden="1" thickBot="1">
      <c r="A242" s="68" t="s">
        <v>22</v>
      </c>
      <c r="B242" s="69" t="s">
        <v>24</v>
      </c>
      <c r="C242" s="70"/>
      <c r="D242" s="71"/>
      <c r="E242" s="209"/>
      <c r="F242" s="209"/>
      <c r="G242" s="209"/>
      <c r="H242" s="209"/>
      <c r="I242" s="209"/>
      <c r="J242" s="210"/>
      <c r="K242" s="253"/>
      <c r="L242" s="211"/>
      <c r="M242" s="211"/>
      <c r="N242" s="212"/>
    </row>
    <row r="243" spans="1:14" s="32" customFormat="1" ht="21" hidden="1" thickBot="1">
      <c r="A243" s="585" t="s">
        <v>27</v>
      </c>
      <c r="B243" s="586"/>
      <c r="C243" s="586"/>
      <c r="D243" s="586"/>
      <c r="E243" s="586"/>
      <c r="F243" s="586"/>
      <c r="G243" s="586"/>
      <c r="H243" s="586"/>
      <c r="I243" s="586"/>
      <c r="J243" s="586"/>
      <c r="K243" s="586"/>
      <c r="L243" s="586"/>
      <c r="M243" s="586"/>
      <c r="N243" s="587"/>
    </row>
    <row r="244" spans="1:14" s="32" customFormat="1" ht="19.5" hidden="1">
      <c r="A244" s="576" t="s">
        <v>10</v>
      </c>
      <c r="B244" s="5" t="s">
        <v>18</v>
      </c>
      <c r="C244" s="26"/>
      <c r="D244" s="27"/>
      <c r="E244" s="26"/>
      <c r="F244" s="26"/>
      <c r="G244" s="26"/>
      <c r="H244" s="26"/>
      <c r="I244" s="26"/>
      <c r="J244" s="34"/>
      <c r="K244" s="254"/>
      <c r="L244" s="4"/>
      <c r="M244" s="4"/>
      <c r="N244" s="30"/>
    </row>
    <row r="245" spans="1:14" s="32" customFormat="1" hidden="1">
      <c r="A245" s="577"/>
      <c r="B245" s="6" t="s">
        <v>112</v>
      </c>
      <c r="C245" s="11"/>
      <c r="D245" s="8"/>
      <c r="E245" s="11"/>
      <c r="F245" s="11"/>
      <c r="G245" s="11"/>
      <c r="H245" s="11"/>
      <c r="I245" s="11"/>
      <c r="J245" s="37"/>
      <c r="K245" s="255"/>
      <c r="L245" s="7"/>
      <c r="M245" s="7"/>
      <c r="N245" s="9"/>
    </row>
    <row r="246" spans="1:14" s="32" customFormat="1" ht="19.5" hidden="1">
      <c r="A246" s="15"/>
      <c r="B246" s="16" t="s">
        <v>12</v>
      </c>
      <c r="C246" s="578" t="s">
        <v>13</v>
      </c>
      <c r="D246" s="578"/>
      <c r="E246" s="578"/>
      <c r="F246" s="578"/>
      <c r="G246" s="578"/>
      <c r="H246" s="578"/>
      <c r="I246" s="578"/>
      <c r="J246" s="578"/>
      <c r="K246" s="549"/>
      <c r="L246" s="549"/>
      <c r="M246" s="549"/>
      <c r="N246" s="550"/>
    </row>
    <row r="247" spans="1:14" s="32" customFormat="1" ht="22.5" hidden="1">
      <c r="A247" s="552" t="s">
        <v>14</v>
      </c>
      <c r="B247" s="554" t="s">
        <v>28</v>
      </c>
      <c r="C247" s="592"/>
      <c r="D247" s="196" t="s">
        <v>15</v>
      </c>
      <c r="E247" s="57">
        <f t="shared" ref="E247:I247" si="73">SUM(E248:E250)</f>
        <v>0</v>
      </c>
      <c r="F247" s="57">
        <f t="shared" si="73"/>
        <v>0</v>
      </c>
      <c r="G247" s="57">
        <f t="shared" si="73"/>
        <v>0</v>
      </c>
      <c r="H247" s="57">
        <f t="shared" si="73"/>
        <v>0</v>
      </c>
      <c r="I247" s="57">
        <f t="shared" si="73"/>
        <v>0</v>
      </c>
      <c r="J247" s="560"/>
      <c r="K247" s="251">
        <f t="shared" ref="K247:M247" si="74">SUM(K248:K250)</f>
        <v>0</v>
      </c>
      <c r="L247" s="57">
        <f t="shared" si="74"/>
        <v>0</v>
      </c>
      <c r="M247" s="57">
        <f t="shared" si="74"/>
        <v>0</v>
      </c>
      <c r="N247" s="67">
        <f>E247+H247+I247+K247+L247+M247</f>
        <v>0</v>
      </c>
    </row>
    <row r="248" spans="1:14" s="32" customFormat="1" ht="23.25" hidden="1">
      <c r="A248" s="552"/>
      <c r="B248" s="555"/>
      <c r="C248" s="593"/>
      <c r="D248" s="197" t="s">
        <v>16</v>
      </c>
      <c r="E248" s="198"/>
      <c r="F248" s="198"/>
      <c r="G248" s="198"/>
      <c r="H248" s="199"/>
      <c r="I248" s="199"/>
      <c r="J248" s="561"/>
      <c r="K248" s="252"/>
      <c r="L248" s="200"/>
      <c r="M248" s="200"/>
      <c r="N248" s="233">
        <f t="shared" ref="N248:N250" si="75">E248+H248+I248+K248+L248+M248</f>
        <v>0</v>
      </c>
    </row>
    <row r="249" spans="1:14" s="32" customFormat="1" ht="23.25" hidden="1">
      <c r="A249" s="552"/>
      <c r="B249" s="555"/>
      <c r="C249" s="593"/>
      <c r="D249" s="197" t="s">
        <v>8</v>
      </c>
      <c r="E249" s="198"/>
      <c r="F249" s="198"/>
      <c r="G249" s="198"/>
      <c r="H249" s="199"/>
      <c r="I249" s="199"/>
      <c r="J249" s="561"/>
      <c r="K249" s="252"/>
      <c r="L249" s="200"/>
      <c r="M249" s="200"/>
      <c r="N249" s="233">
        <f t="shared" si="75"/>
        <v>0</v>
      </c>
    </row>
    <row r="250" spans="1:14" s="32" customFormat="1" ht="23.25" hidden="1">
      <c r="A250" s="552"/>
      <c r="B250" s="555"/>
      <c r="C250" s="593"/>
      <c r="D250" s="197" t="s">
        <v>9</v>
      </c>
      <c r="E250" s="198"/>
      <c r="F250" s="198"/>
      <c r="G250" s="198"/>
      <c r="H250" s="199"/>
      <c r="I250" s="199"/>
      <c r="J250" s="562"/>
      <c r="K250" s="252"/>
      <c r="L250" s="200"/>
      <c r="M250" s="200"/>
      <c r="N250" s="233">
        <f t="shared" si="75"/>
        <v>0</v>
      </c>
    </row>
    <row r="251" spans="1:14" s="32" customFormat="1" ht="40.5" hidden="1">
      <c r="A251" s="563" t="str">
        <f>E226</f>
        <v>VI</v>
      </c>
      <c r="B251" s="56" t="s">
        <v>46</v>
      </c>
      <c r="C251" s="565"/>
      <c r="D251" s="41" t="s">
        <v>7</v>
      </c>
      <c r="E251" s="213">
        <f>E252+E253+E254</f>
        <v>0</v>
      </c>
      <c r="F251" s="213">
        <f t="shared" ref="F251:I251" si="76">F252+F253+F254</f>
        <v>0</v>
      </c>
      <c r="G251" s="213">
        <f t="shared" si="76"/>
        <v>0</v>
      </c>
      <c r="H251" s="213">
        <f t="shared" si="76"/>
        <v>0</v>
      </c>
      <c r="I251" s="213">
        <f t="shared" si="76"/>
        <v>0</v>
      </c>
      <c r="J251" s="567"/>
      <c r="K251" s="248">
        <f t="shared" ref="K251:N251" si="77">K252+K253+K254</f>
        <v>0</v>
      </c>
      <c r="L251" s="213">
        <f t="shared" si="77"/>
        <v>0</v>
      </c>
      <c r="M251" s="213">
        <f t="shared" si="77"/>
        <v>0</v>
      </c>
      <c r="N251" s="214">
        <f t="shared" si="77"/>
        <v>0</v>
      </c>
    </row>
    <row r="252" spans="1:14" s="32" customFormat="1" hidden="1">
      <c r="A252" s="563"/>
      <c r="B252" s="570" t="str">
        <f>F226</f>
        <v>БЕЗОПАСНЫЕ И КАЧЕСТВЕННЫЕ АВТОМОБИЛЬНЫЕ ДОРОГИ</v>
      </c>
      <c r="C252" s="565"/>
      <c r="D252" s="42" t="s">
        <v>16</v>
      </c>
      <c r="E252" s="215"/>
      <c r="F252" s="215"/>
      <c r="G252" s="215"/>
      <c r="H252" s="215"/>
      <c r="I252" s="215"/>
      <c r="J252" s="568"/>
      <c r="K252" s="249"/>
      <c r="L252" s="216"/>
      <c r="M252" s="216"/>
      <c r="N252" s="311">
        <f t="shared" ref="N252:N254" si="78">E252+H252+I252+K252+L252+M252</f>
        <v>0</v>
      </c>
    </row>
    <row r="253" spans="1:14" s="32" customFormat="1" hidden="1">
      <c r="A253" s="563"/>
      <c r="B253" s="571"/>
      <c r="C253" s="565"/>
      <c r="D253" s="42" t="s">
        <v>8</v>
      </c>
      <c r="E253" s="215"/>
      <c r="F253" s="215"/>
      <c r="G253" s="215"/>
      <c r="H253" s="215"/>
      <c r="I253" s="215"/>
      <c r="J253" s="568"/>
      <c r="K253" s="249"/>
      <c r="L253" s="216"/>
      <c r="M253" s="216"/>
      <c r="N253" s="311">
        <f t="shared" si="78"/>
        <v>0</v>
      </c>
    </row>
    <row r="254" spans="1:14" s="32" customFormat="1" ht="21" hidden="1" thickBot="1">
      <c r="A254" s="564"/>
      <c r="B254" s="572"/>
      <c r="C254" s="566"/>
      <c r="D254" s="368" t="s">
        <v>9</v>
      </c>
      <c r="E254" s="369"/>
      <c r="F254" s="369"/>
      <c r="G254" s="369"/>
      <c r="H254" s="369"/>
      <c r="I254" s="369"/>
      <c r="J254" s="569"/>
      <c r="K254" s="249"/>
      <c r="L254" s="370"/>
      <c r="M254" s="370"/>
      <c r="N254" s="371">
        <f t="shared" si="78"/>
        <v>0</v>
      </c>
    </row>
    <row r="255" spans="1:14" s="32" customFormat="1" ht="65.25" customHeight="1" thickBot="1">
      <c r="A255" s="52"/>
      <c r="B255" s="53"/>
      <c r="C255" s="53"/>
      <c r="D255" s="53"/>
      <c r="E255" s="82" t="s">
        <v>60</v>
      </c>
      <c r="F255" s="81" t="s">
        <v>59</v>
      </c>
      <c r="G255" s="83"/>
      <c r="H255" s="53"/>
      <c r="I255" s="53"/>
      <c r="J255" s="53"/>
      <c r="K255" s="245"/>
      <c r="L255" s="53"/>
      <c r="M255" s="53"/>
      <c r="N255" s="54"/>
    </row>
    <row r="256" spans="1:14" s="32" customFormat="1" ht="21" hidden="1" thickBot="1">
      <c r="A256" s="573" t="s">
        <v>26</v>
      </c>
      <c r="B256" s="574"/>
      <c r="C256" s="574"/>
      <c r="D256" s="574"/>
      <c r="E256" s="574"/>
      <c r="F256" s="574"/>
      <c r="G256" s="574"/>
      <c r="H256" s="574"/>
      <c r="I256" s="574"/>
      <c r="J256" s="574"/>
      <c r="K256" s="574"/>
      <c r="L256" s="574"/>
      <c r="M256" s="574"/>
      <c r="N256" s="575"/>
    </row>
    <row r="257" spans="1:14" s="32" customFormat="1" ht="19.5" hidden="1">
      <c r="A257" s="576" t="s">
        <v>10</v>
      </c>
      <c r="B257" s="5" t="s">
        <v>18</v>
      </c>
      <c r="C257" s="62"/>
      <c r="D257" s="63"/>
      <c r="E257" s="62"/>
      <c r="F257" s="62"/>
      <c r="G257" s="62"/>
      <c r="H257" s="62"/>
      <c r="I257" s="62"/>
      <c r="J257" s="64"/>
      <c r="K257" s="246"/>
      <c r="L257" s="65"/>
      <c r="M257" s="65"/>
      <c r="N257" s="66"/>
    </row>
    <row r="258" spans="1:14" s="32" customFormat="1" hidden="1">
      <c r="A258" s="579"/>
      <c r="B258" s="12" t="s">
        <v>112</v>
      </c>
      <c r="C258" s="23"/>
      <c r="D258" s="10"/>
      <c r="E258" s="23"/>
      <c r="F258" s="23"/>
      <c r="G258" s="23"/>
      <c r="H258" s="23"/>
      <c r="I258" s="23"/>
      <c r="J258" s="33"/>
      <c r="K258" s="247"/>
      <c r="L258" s="23"/>
      <c r="M258" s="23"/>
      <c r="N258" s="24"/>
    </row>
    <row r="259" spans="1:14" s="32" customFormat="1" ht="19.5" hidden="1">
      <c r="A259" s="13"/>
      <c r="B259" s="14" t="s">
        <v>12</v>
      </c>
      <c r="C259" s="595" t="s">
        <v>13</v>
      </c>
      <c r="D259" s="596"/>
      <c r="E259" s="596"/>
      <c r="F259" s="596"/>
      <c r="G259" s="596"/>
      <c r="H259" s="596"/>
      <c r="I259" s="596"/>
      <c r="J259" s="596"/>
      <c r="K259" s="549"/>
      <c r="L259" s="549"/>
      <c r="M259" s="549"/>
      <c r="N259" s="550"/>
    </row>
    <row r="260" spans="1:14" s="32" customFormat="1" ht="22.5" hidden="1">
      <c r="A260" s="551" t="s">
        <v>14</v>
      </c>
      <c r="B260" s="554" t="s">
        <v>28</v>
      </c>
      <c r="C260" s="557"/>
      <c r="D260" s="196" t="s">
        <v>15</v>
      </c>
      <c r="E260" s="57">
        <f t="shared" ref="E260:I260" si="79">SUM(E261:E263)</f>
        <v>0</v>
      </c>
      <c r="F260" s="57">
        <f t="shared" si="79"/>
        <v>0</v>
      </c>
      <c r="G260" s="57">
        <f t="shared" si="79"/>
        <v>0</v>
      </c>
      <c r="H260" s="57">
        <f t="shared" si="79"/>
        <v>0</v>
      </c>
      <c r="I260" s="57">
        <f t="shared" si="79"/>
        <v>0</v>
      </c>
      <c r="J260" s="560"/>
      <c r="K260" s="251">
        <f t="shared" ref="K260:M260" si="80">SUM(K261:K263)</f>
        <v>0</v>
      </c>
      <c r="L260" s="57">
        <f t="shared" si="80"/>
        <v>0</v>
      </c>
      <c r="M260" s="57">
        <f t="shared" si="80"/>
        <v>0</v>
      </c>
      <c r="N260" s="67">
        <f>E260+H260+I260+K260+L260+M260</f>
        <v>0</v>
      </c>
    </row>
    <row r="261" spans="1:14" s="32" customFormat="1" ht="23.25" hidden="1">
      <c r="A261" s="552"/>
      <c r="B261" s="555"/>
      <c r="C261" s="558"/>
      <c r="D261" s="197" t="s">
        <v>16</v>
      </c>
      <c r="E261" s="198"/>
      <c r="F261" s="198"/>
      <c r="G261" s="198"/>
      <c r="H261" s="199"/>
      <c r="I261" s="199"/>
      <c r="J261" s="561"/>
      <c r="K261" s="252"/>
      <c r="L261" s="200"/>
      <c r="M261" s="200"/>
      <c r="N261" s="233">
        <f t="shared" ref="N261:N263" si="81">E261+H261+I261+K261+L261+M261</f>
        <v>0</v>
      </c>
    </row>
    <row r="262" spans="1:14" s="32" customFormat="1" ht="23.25" hidden="1">
      <c r="A262" s="552"/>
      <c r="B262" s="555"/>
      <c r="C262" s="558"/>
      <c r="D262" s="197" t="s">
        <v>8</v>
      </c>
      <c r="E262" s="198"/>
      <c r="F262" s="198"/>
      <c r="G262" s="198"/>
      <c r="H262" s="199"/>
      <c r="I262" s="199"/>
      <c r="J262" s="561"/>
      <c r="K262" s="252"/>
      <c r="L262" s="200"/>
      <c r="M262" s="200"/>
      <c r="N262" s="233">
        <f t="shared" si="81"/>
        <v>0</v>
      </c>
    </row>
    <row r="263" spans="1:14" s="32" customFormat="1" ht="23.25" hidden="1">
      <c r="A263" s="553"/>
      <c r="B263" s="556"/>
      <c r="C263" s="559"/>
      <c r="D263" s="197" t="s">
        <v>9</v>
      </c>
      <c r="E263" s="198"/>
      <c r="F263" s="198"/>
      <c r="G263" s="198"/>
      <c r="H263" s="199"/>
      <c r="I263" s="199"/>
      <c r="J263" s="562"/>
      <c r="K263" s="252"/>
      <c r="L263" s="200"/>
      <c r="M263" s="200"/>
      <c r="N263" s="233">
        <f t="shared" si="81"/>
        <v>0</v>
      </c>
    </row>
    <row r="264" spans="1:14" s="32" customFormat="1" ht="19.5" hidden="1">
      <c r="A264" s="577" t="s">
        <v>11</v>
      </c>
      <c r="B264" s="25" t="s">
        <v>18</v>
      </c>
      <c r="C264" s="35"/>
      <c r="D264" s="36"/>
      <c r="E264" s="202"/>
      <c r="F264" s="202"/>
      <c r="G264" s="202"/>
      <c r="H264" s="202"/>
      <c r="I264" s="202"/>
      <c r="J264" s="203"/>
      <c r="K264" s="256"/>
      <c r="L264" s="200"/>
      <c r="M264" s="200"/>
      <c r="N264" s="204"/>
    </row>
    <row r="265" spans="1:14" s="32" customFormat="1" hidden="1">
      <c r="A265" s="579"/>
      <c r="B265" s="12" t="s">
        <v>112</v>
      </c>
      <c r="C265" s="23"/>
      <c r="D265" s="10"/>
      <c r="E265" s="23"/>
      <c r="F265" s="23"/>
      <c r="G265" s="23"/>
      <c r="H265" s="23"/>
      <c r="I265" s="23"/>
      <c r="J265" s="33"/>
      <c r="K265" s="247"/>
      <c r="L265" s="23"/>
      <c r="M265" s="23"/>
      <c r="N265" s="24"/>
    </row>
    <row r="266" spans="1:14" s="32" customFormat="1" ht="19.5" hidden="1">
      <c r="A266" s="13"/>
      <c r="B266" s="14" t="s">
        <v>12</v>
      </c>
      <c r="C266" s="595" t="s">
        <v>13</v>
      </c>
      <c r="D266" s="596"/>
      <c r="E266" s="596"/>
      <c r="F266" s="596"/>
      <c r="G266" s="596"/>
      <c r="H266" s="596"/>
      <c r="I266" s="596"/>
      <c r="J266" s="596"/>
      <c r="K266" s="549"/>
      <c r="L266" s="549"/>
      <c r="M266" s="549"/>
      <c r="N266" s="550"/>
    </row>
    <row r="267" spans="1:14" s="32" customFormat="1" ht="22.5" hidden="1">
      <c r="A267" s="551" t="s">
        <v>23</v>
      </c>
      <c r="B267" s="554" t="s">
        <v>28</v>
      </c>
      <c r="C267" s="557"/>
      <c r="D267" s="196" t="s">
        <v>15</v>
      </c>
      <c r="E267" s="57">
        <f t="shared" ref="E267:I267" si="82">SUM(E268:E270)</f>
        <v>0</v>
      </c>
      <c r="F267" s="57">
        <f t="shared" si="82"/>
        <v>0</v>
      </c>
      <c r="G267" s="57">
        <f t="shared" si="82"/>
        <v>0</v>
      </c>
      <c r="H267" s="57">
        <f t="shared" si="82"/>
        <v>0</v>
      </c>
      <c r="I267" s="57">
        <f t="shared" si="82"/>
        <v>0</v>
      </c>
      <c r="J267" s="560"/>
      <c r="K267" s="251">
        <f t="shared" ref="K267:M267" si="83">SUM(K268:K270)</f>
        <v>0</v>
      </c>
      <c r="L267" s="57">
        <f t="shared" si="83"/>
        <v>0</v>
      </c>
      <c r="M267" s="57">
        <f t="shared" si="83"/>
        <v>0</v>
      </c>
      <c r="N267" s="67">
        <f>E267+H267+I267+K267+L267+M267</f>
        <v>0</v>
      </c>
    </row>
    <row r="268" spans="1:14" s="32" customFormat="1" ht="23.25" hidden="1">
      <c r="A268" s="552"/>
      <c r="B268" s="555"/>
      <c r="C268" s="558"/>
      <c r="D268" s="197" t="s">
        <v>16</v>
      </c>
      <c r="E268" s="198"/>
      <c r="F268" s="198"/>
      <c r="G268" s="198"/>
      <c r="H268" s="199"/>
      <c r="I268" s="199"/>
      <c r="J268" s="561"/>
      <c r="K268" s="252"/>
      <c r="L268" s="200"/>
      <c r="M268" s="200"/>
      <c r="N268" s="233">
        <f t="shared" ref="N268:N270" si="84">E268+H268+I268+K268+L268+M268</f>
        <v>0</v>
      </c>
    </row>
    <row r="269" spans="1:14" s="32" customFormat="1" ht="23.25" hidden="1">
      <c r="A269" s="552"/>
      <c r="B269" s="555"/>
      <c r="C269" s="558"/>
      <c r="D269" s="197" t="s">
        <v>8</v>
      </c>
      <c r="E269" s="198"/>
      <c r="F269" s="198"/>
      <c r="G269" s="198"/>
      <c r="H269" s="199"/>
      <c r="I269" s="199"/>
      <c r="J269" s="561"/>
      <c r="K269" s="252"/>
      <c r="L269" s="200"/>
      <c r="M269" s="200"/>
      <c r="N269" s="233">
        <f t="shared" si="84"/>
        <v>0</v>
      </c>
    </row>
    <row r="270" spans="1:14" s="32" customFormat="1" ht="23.25" hidden="1">
      <c r="A270" s="552"/>
      <c r="B270" s="556"/>
      <c r="C270" s="558"/>
      <c r="D270" s="197" t="s">
        <v>9</v>
      </c>
      <c r="E270" s="198"/>
      <c r="F270" s="198"/>
      <c r="G270" s="198"/>
      <c r="H270" s="199"/>
      <c r="I270" s="199"/>
      <c r="J270" s="562"/>
      <c r="K270" s="252"/>
      <c r="L270" s="200"/>
      <c r="M270" s="200"/>
      <c r="N270" s="233">
        <f t="shared" si="84"/>
        <v>0</v>
      </c>
    </row>
    <row r="271" spans="1:14" s="32" customFormat="1" ht="39.75" hidden="1" thickBot="1">
      <c r="A271" s="68" t="s">
        <v>22</v>
      </c>
      <c r="B271" s="69" t="s">
        <v>24</v>
      </c>
      <c r="C271" s="70"/>
      <c r="D271" s="71"/>
      <c r="E271" s="209"/>
      <c r="F271" s="209"/>
      <c r="G271" s="209"/>
      <c r="H271" s="209"/>
      <c r="I271" s="209"/>
      <c r="J271" s="210"/>
      <c r="K271" s="253"/>
      <c r="L271" s="211"/>
      <c r="M271" s="211"/>
      <c r="N271" s="212"/>
    </row>
    <row r="272" spans="1:14" s="32" customFormat="1" ht="21" hidden="1" thickBot="1">
      <c r="A272" s="585" t="s">
        <v>27</v>
      </c>
      <c r="B272" s="586"/>
      <c r="C272" s="586"/>
      <c r="D272" s="586"/>
      <c r="E272" s="586"/>
      <c r="F272" s="586"/>
      <c r="G272" s="586"/>
      <c r="H272" s="586"/>
      <c r="I272" s="586"/>
      <c r="J272" s="586"/>
      <c r="K272" s="586"/>
      <c r="L272" s="586"/>
      <c r="M272" s="586"/>
      <c r="N272" s="587"/>
    </row>
    <row r="273" spans="1:14" s="32" customFormat="1" ht="19.5" hidden="1">
      <c r="A273" s="576" t="s">
        <v>10</v>
      </c>
      <c r="B273" s="5" t="s">
        <v>18</v>
      </c>
      <c r="C273" s="26"/>
      <c r="D273" s="27"/>
      <c r="E273" s="26"/>
      <c r="F273" s="26"/>
      <c r="G273" s="26"/>
      <c r="H273" s="26"/>
      <c r="I273" s="26"/>
      <c r="J273" s="34"/>
      <c r="K273" s="254"/>
      <c r="L273" s="4"/>
      <c r="M273" s="4"/>
      <c r="N273" s="30"/>
    </row>
    <row r="274" spans="1:14" s="32" customFormat="1" hidden="1">
      <c r="A274" s="577"/>
      <c r="B274" s="6" t="s">
        <v>112</v>
      </c>
      <c r="C274" s="11"/>
      <c r="D274" s="8"/>
      <c r="E274" s="11"/>
      <c r="F274" s="11"/>
      <c r="G274" s="11"/>
      <c r="H274" s="11"/>
      <c r="I274" s="11"/>
      <c r="J274" s="37"/>
      <c r="K274" s="255"/>
      <c r="L274" s="7"/>
      <c r="M274" s="7"/>
      <c r="N274" s="9"/>
    </row>
    <row r="275" spans="1:14" s="32" customFormat="1" ht="19.5" hidden="1">
      <c r="A275" s="15"/>
      <c r="B275" s="16" t="s">
        <v>12</v>
      </c>
      <c r="C275" s="578" t="s">
        <v>13</v>
      </c>
      <c r="D275" s="578"/>
      <c r="E275" s="578"/>
      <c r="F275" s="578"/>
      <c r="G275" s="578"/>
      <c r="H275" s="578"/>
      <c r="I275" s="578"/>
      <c r="J275" s="578"/>
      <c r="K275" s="549"/>
      <c r="L275" s="549"/>
      <c r="M275" s="549"/>
      <c r="N275" s="550"/>
    </row>
    <row r="276" spans="1:14" s="32" customFormat="1" ht="22.5" hidden="1">
      <c r="A276" s="552" t="s">
        <v>14</v>
      </c>
      <c r="B276" s="554" t="s">
        <v>28</v>
      </c>
      <c r="C276" s="592"/>
      <c r="D276" s="196" t="s">
        <v>15</v>
      </c>
      <c r="E276" s="57">
        <f t="shared" ref="E276:I276" si="85">SUM(E277:E279)</f>
        <v>0</v>
      </c>
      <c r="F276" s="57">
        <f t="shared" si="85"/>
        <v>0</v>
      </c>
      <c r="G276" s="57">
        <f t="shared" si="85"/>
        <v>0</v>
      </c>
      <c r="H276" s="57">
        <f t="shared" si="85"/>
        <v>0</v>
      </c>
      <c r="I276" s="57">
        <f t="shared" si="85"/>
        <v>0</v>
      </c>
      <c r="J276" s="560"/>
      <c r="K276" s="251">
        <f t="shared" ref="K276:M276" si="86">SUM(K277:K279)</f>
        <v>0</v>
      </c>
      <c r="L276" s="57">
        <f t="shared" si="86"/>
        <v>0</v>
      </c>
      <c r="M276" s="57">
        <f t="shared" si="86"/>
        <v>0</v>
      </c>
      <c r="N276" s="67">
        <f>E276+H276+I276+K276+L276+M276</f>
        <v>0</v>
      </c>
    </row>
    <row r="277" spans="1:14" s="32" customFormat="1" ht="23.25" hidden="1">
      <c r="A277" s="552"/>
      <c r="B277" s="555"/>
      <c r="C277" s="593"/>
      <c r="D277" s="197" t="s">
        <v>16</v>
      </c>
      <c r="E277" s="198"/>
      <c r="F277" s="198"/>
      <c r="G277" s="198"/>
      <c r="H277" s="199"/>
      <c r="I277" s="199"/>
      <c r="J277" s="561"/>
      <c r="K277" s="252"/>
      <c r="L277" s="200"/>
      <c r="M277" s="200"/>
      <c r="N277" s="233">
        <f t="shared" ref="N277:N279" si="87">E277+H277+I277+K277+L277+M277</f>
        <v>0</v>
      </c>
    </row>
    <row r="278" spans="1:14" s="32" customFormat="1" ht="23.25" hidden="1">
      <c r="A278" s="552"/>
      <c r="B278" s="555"/>
      <c r="C278" s="593"/>
      <c r="D278" s="197" t="s">
        <v>8</v>
      </c>
      <c r="E278" s="198"/>
      <c r="F278" s="198"/>
      <c r="G278" s="198"/>
      <c r="H278" s="199"/>
      <c r="I278" s="199"/>
      <c r="J278" s="561"/>
      <c r="K278" s="252"/>
      <c r="L278" s="200"/>
      <c r="M278" s="200"/>
      <c r="N278" s="233">
        <f t="shared" si="87"/>
        <v>0</v>
      </c>
    </row>
    <row r="279" spans="1:14" s="32" customFormat="1" ht="23.25" hidden="1">
      <c r="A279" s="552"/>
      <c r="B279" s="555"/>
      <c r="C279" s="593"/>
      <c r="D279" s="197" t="s">
        <v>9</v>
      </c>
      <c r="E279" s="198"/>
      <c r="F279" s="198"/>
      <c r="G279" s="198"/>
      <c r="H279" s="199"/>
      <c r="I279" s="199"/>
      <c r="J279" s="562"/>
      <c r="K279" s="252"/>
      <c r="L279" s="200"/>
      <c r="M279" s="200"/>
      <c r="N279" s="233">
        <f t="shared" si="87"/>
        <v>0</v>
      </c>
    </row>
    <row r="280" spans="1:14" s="32" customFormat="1" ht="40.5" hidden="1">
      <c r="A280" s="563" t="str">
        <f>E255</f>
        <v>VII</v>
      </c>
      <c r="B280" s="56" t="s">
        <v>46</v>
      </c>
      <c r="C280" s="565"/>
      <c r="D280" s="41" t="s">
        <v>7</v>
      </c>
      <c r="E280" s="213">
        <f>E281+E282+E283</f>
        <v>0</v>
      </c>
      <c r="F280" s="213">
        <f t="shared" ref="F280:I280" si="88">F281+F282+F283</f>
        <v>0</v>
      </c>
      <c r="G280" s="213">
        <f t="shared" si="88"/>
        <v>0</v>
      </c>
      <c r="H280" s="213">
        <f t="shared" si="88"/>
        <v>0</v>
      </c>
      <c r="I280" s="213">
        <f t="shared" si="88"/>
        <v>0</v>
      </c>
      <c r="J280" s="567"/>
      <c r="K280" s="248">
        <f t="shared" ref="K280:N280" si="89">K281+K282+K283</f>
        <v>0</v>
      </c>
      <c r="L280" s="213">
        <f t="shared" si="89"/>
        <v>0</v>
      </c>
      <c r="M280" s="213">
        <f t="shared" si="89"/>
        <v>0</v>
      </c>
      <c r="N280" s="214">
        <f t="shared" si="89"/>
        <v>0</v>
      </c>
    </row>
    <row r="281" spans="1:14" s="32" customFormat="1" hidden="1">
      <c r="A281" s="563"/>
      <c r="B281" s="570" t="str">
        <f>F255</f>
        <v>ПРОИЗВОДИТЕЛЬНОСТЬ ТРУДА</v>
      </c>
      <c r="C281" s="565"/>
      <c r="D281" s="42" t="s">
        <v>16</v>
      </c>
      <c r="E281" s="215"/>
      <c r="F281" s="215"/>
      <c r="G281" s="215"/>
      <c r="H281" s="215"/>
      <c r="I281" s="215"/>
      <c r="J281" s="568"/>
      <c r="K281" s="249"/>
      <c r="L281" s="216"/>
      <c r="M281" s="216"/>
      <c r="N281" s="311">
        <f t="shared" ref="N281:N283" si="90">E281+H281+I281+K281+L281+M281</f>
        <v>0</v>
      </c>
    </row>
    <row r="282" spans="1:14" s="32" customFormat="1" hidden="1">
      <c r="A282" s="563"/>
      <c r="B282" s="571"/>
      <c r="C282" s="565"/>
      <c r="D282" s="42" t="s">
        <v>8</v>
      </c>
      <c r="E282" s="215"/>
      <c r="F282" s="215"/>
      <c r="G282" s="215"/>
      <c r="H282" s="215"/>
      <c r="I282" s="215"/>
      <c r="J282" s="568"/>
      <c r="K282" s="249"/>
      <c r="L282" s="216"/>
      <c r="M282" s="216"/>
      <c r="N282" s="311">
        <f t="shared" si="90"/>
        <v>0</v>
      </c>
    </row>
    <row r="283" spans="1:14" s="32" customFormat="1" ht="21" hidden="1" thickBot="1">
      <c r="A283" s="564"/>
      <c r="B283" s="572"/>
      <c r="C283" s="566"/>
      <c r="D283" s="368" t="s">
        <v>9</v>
      </c>
      <c r="E283" s="369"/>
      <c r="F283" s="369"/>
      <c r="G283" s="369"/>
      <c r="H283" s="369"/>
      <c r="I283" s="369"/>
      <c r="J283" s="569"/>
      <c r="K283" s="249"/>
      <c r="L283" s="370"/>
      <c r="M283" s="370"/>
      <c r="N283" s="371">
        <f t="shared" si="90"/>
        <v>0</v>
      </c>
    </row>
    <row r="284" spans="1:14" s="32" customFormat="1" ht="48.75" customHeight="1" thickBot="1">
      <c r="A284" s="52"/>
      <c r="B284" s="53"/>
      <c r="C284" s="53"/>
      <c r="D284" s="53"/>
      <c r="E284" s="82" t="s">
        <v>62</v>
      </c>
      <c r="F284" s="81" t="s">
        <v>61</v>
      </c>
      <c r="G284" s="83"/>
      <c r="H284" s="53"/>
      <c r="I284" s="53"/>
      <c r="J284" s="53"/>
      <c r="K284" s="245"/>
      <c r="L284" s="53"/>
      <c r="M284" s="53"/>
      <c r="N284" s="54"/>
    </row>
    <row r="285" spans="1:14" s="32" customFormat="1" ht="21" customHeight="1" thickBot="1">
      <c r="A285" s="573" t="s">
        <v>26</v>
      </c>
      <c r="B285" s="574"/>
      <c r="C285" s="574"/>
      <c r="D285" s="574"/>
      <c r="E285" s="574"/>
      <c r="F285" s="574"/>
      <c r="G285" s="574"/>
      <c r="H285" s="574"/>
      <c r="I285" s="574"/>
      <c r="J285" s="574"/>
      <c r="K285" s="574"/>
      <c r="L285" s="574"/>
      <c r="M285" s="574"/>
      <c r="N285" s="575"/>
    </row>
    <row r="286" spans="1:14" s="32" customFormat="1" ht="19.5" hidden="1">
      <c r="A286" s="576" t="s">
        <v>10</v>
      </c>
      <c r="B286" s="5" t="s">
        <v>18</v>
      </c>
      <c r="C286" s="62"/>
      <c r="D286" s="63"/>
      <c r="E286" s="62"/>
      <c r="F286" s="62"/>
      <c r="G286" s="62"/>
      <c r="H286" s="62"/>
      <c r="I286" s="62"/>
      <c r="J286" s="64"/>
      <c r="K286" s="246"/>
      <c r="L286" s="65"/>
      <c r="M286" s="65"/>
      <c r="N286" s="66"/>
    </row>
    <row r="287" spans="1:14" s="32" customFormat="1" hidden="1">
      <c r="A287" s="579"/>
      <c r="B287" s="12" t="s">
        <v>112</v>
      </c>
      <c r="C287" s="23"/>
      <c r="D287" s="10"/>
      <c r="E287" s="23"/>
      <c r="F287" s="23"/>
      <c r="G287" s="23"/>
      <c r="H287" s="23"/>
      <c r="I287" s="23"/>
      <c r="J287" s="33"/>
      <c r="K287" s="247"/>
      <c r="L287" s="23"/>
      <c r="M287" s="23"/>
      <c r="N287" s="24"/>
    </row>
    <row r="288" spans="1:14" s="32" customFormat="1" ht="19.5" hidden="1">
      <c r="A288" s="13"/>
      <c r="B288" s="14" t="s">
        <v>12</v>
      </c>
      <c r="C288" s="595" t="s">
        <v>13</v>
      </c>
      <c r="D288" s="596"/>
      <c r="E288" s="596"/>
      <c r="F288" s="596"/>
      <c r="G288" s="596"/>
      <c r="H288" s="596"/>
      <c r="I288" s="596"/>
      <c r="J288" s="596"/>
      <c r="K288" s="549"/>
      <c r="L288" s="549"/>
      <c r="M288" s="549"/>
      <c r="N288" s="550"/>
    </row>
    <row r="289" spans="1:14" s="32" customFormat="1" ht="22.5" hidden="1" customHeight="1">
      <c r="A289" s="551" t="s">
        <v>14</v>
      </c>
      <c r="B289" s="554" t="s">
        <v>28</v>
      </c>
      <c r="C289" s="557"/>
      <c r="D289" s="196" t="s">
        <v>15</v>
      </c>
      <c r="E289" s="57">
        <f t="shared" ref="E289:I289" si="91">SUM(E290:E292)</f>
        <v>0</v>
      </c>
      <c r="F289" s="57">
        <f t="shared" si="91"/>
        <v>0</v>
      </c>
      <c r="G289" s="57">
        <f t="shared" si="91"/>
        <v>0</v>
      </c>
      <c r="H289" s="57">
        <f t="shared" si="91"/>
        <v>0</v>
      </c>
      <c r="I289" s="57">
        <f t="shared" si="91"/>
        <v>0</v>
      </c>
      <c r="J289" s="560"/>
      <c r="K289" s="251">
        <f t="shared" ref="K289:M289" si="92">SUM(K290:K292)</f>
        <v>0</v>
      </c>
      <c r="L289" s="57">
        <f t="shared" si="92"/>
        <v>0</v>
      </c>
      <c r="M289" s="57">
        <f t="shared" si="92"/>
        <v>0</v>
      </c>
      <c r="N289" s="67">
        <f>E289+H289+I289+K289+L289+M289</f>
        <v>0</v>
      </c>
    </row>
    <row r="290" spans="1:14" s="32" customFormat="1" ht="23.25" hidden="1">
      <c r="A290" s="552"/>
      <c r="B290" s="555"/>
      <c r="C290" s="558"/>
      <c r="D290" s="197" t="s">
        <v>16</v>
      </c>
      <c r="E290" s="198"/>
      <c r="F290" s="198"/>
      <c r="G290" s="198"/>
      <c r="H290" s="199"/>
      <c r="I290" s="199"/>
      <c r="J290" s="561"/>
      <c r="K290" s="252"/>
      <c r="L290" s="200"/>
      <c r="M290" s="200"/>
      <c r="N290" s="233">
        <f t="shared" ref="N290:N292" si="93">E290+H290+I290+K290+L290+M290</f>
        <v>0</v>
      </c>
    </row>
    <row r="291" spans="1:14" s="32" customFormat="1" ht="23.25" hidden="1">
      <c r="A291" s="552"/>
      <c r="B291" s="555"/>
      <c r="C291" s="558"/>
      <c r="D291" s="197" t="s">
        <v>8</v>
      </c>
      <c r="E291" s="198"/>
      <c r="F291" s="198"/>
      <c r="G291" s="198"/>
      <c r="H291" s="199"/>
      <c r="I291" s="199"/>
      <c r="J291" s="561"/>
      <c r="K291" s="252"/>
      <c r="L291" s="200"/>
      <c r="M291" s="200"/>
      <c r="N291" s="233">
        <f t="shared" si="93"/>
        <v>0</v>
      </c>
    </row>
    <row r="292" spans="1:14" s="32" customFormat="1" ht="23.25" hidden="1">
      <c r="A292" s="553"/>
      <c r="B292" s="556"/>
      <c r="C292" s="559"/>
      <c r="D292" s="197" t="s">
        <v>9</v>
      </c>
      <c r="E292" s="198"/>
      <c r="F292" s="198"/>
      <c r="G292" s="198"/>
      <c r="H292" s="199"/>
      <c r="I292" s="199"/>
      <c r="J292" s="562"/>
      <c r="K292" s="252"/>
      <c r="L292" s="200"/>
      <c r="M292" s="200"/>
      <c r="N292" s="233">
        <f t="shared" si="93"/>
        <v>0</v>
      </c>
    </row>
    <row r="293" spans="1:14" s="32" customFormat="1" ht="19.5" hidden="1">
      <c r="A293" s="577" t="s">
        <v>11</v>
      </c>
      <c r="B293" s="25" t="s">
        <v>18</v>
      </c>
      <c r="C293" s="35"/>
      <c r="D293" s="36"/>
      <c r="E293" s="202"/>
      <c r="F293" s="202"/>
      <c r="G293" s="202"/>
      <c r="H293" s="202"/>
      <c r="I293" s="202"/>
      <c r="J293" s="203"/>
      <c r="K293" s="256"/>
      <c r="L293" s="200"/>
      <c r="M293" s="200"/>
      <c r="N293" s="204"/>
    </row>
    <row r="294" spans="1:14" s="32" customFormat="1" hidden="1">
      <c r="A294" s="579"/>
      <c r="B294" s="12" t="s">
        <v>112</v>
      </c>
      <c r="C294" s="23"/>
      <c r="D294" s="10"/>
      <c r="E294" s="205"/>
      <c r="F294" s="205"/>
      <c r="G294" s="205"/>
      <c r="H294" s="205"/>
      <c r="I294" s="205"/>
      <c r="J294" s="207"/>
      <c r="K294" s="257"/>
      <c r="L294" s="205"/>
      <c r="M294" s="205"/>
      <c r="N294" s="208"/>
    </row>
    <row r="295" spans="1:14" s="32" customFormat="1" ht="19.5" hidden="1">
      <c r="A295" s="13"/>
      <c r="B295" s="14" t="s">
        <v>12</v>
      </c>
      <c r="C295" s="595" t="s">
        <v>13</v>
      </c>
      <c r="D295" s="596"/>
      <c r="E295" s="596"/>
      <c r="F295" s="596"/>
      <c r="G295" s="596"/>
      <c r="H295" s="596"/>
      <c r="I295" s="596"/>
      <c r="J295" s="596"/>
      <c r="K295" s="549"/>
      <c r="L295" s="549"/>
      <c r="M295" s="549"/>
      <c r="N295" s="550"/>
    </row>
    <row r="296" spans="1:14" s="32" customFormat="1" ht="22.5" hidden="1" customHeight="1">
      <c r="A296" s="551" t="s">
        <v>23</v>
      </c>
      <c r="B296" s="554" t="s">
        <v>28</v>
      </c>
      <c r="C296" s="557"/>
      <c r="D296" s="196" t="s">
        <v>15</v>
      </c>
      <c r="E296" s="57">
        <f t="shared" ref="E296:I296" si="94">SUM(E297:E299)</f>
        <v>0</v>
      </c>
      <c r="F296" s="57">
        <f t="shared" si="94"/>
        <v>0</v>
      </c>
      <c r="G296" s="57">
        <f t="shared" si="94"/>
        <v>0</v>
      </c>
      <c r="H296" s="57">
        <f t="shared" si="94"/>
        <v>0</v>
      </c>
      <c r="I296" s="57">
        <f t="shared" si="94"/>
        <v>0</v>
      </c>
      <c r="J296" s="560"/>
      <c r="K296" s="251">
        <f t="shared" ref="K296:M296" si="95">SUM(K297:K299)</f>
        <v>0</v>
      </c>
      <c r="L296" s="57">
        <f t="shared" si="95"/>
        <v>0</v>
      </c>
      <c r="M296" s="57">
        <f t="shared" si="95"/>
        <v>0</v>
      </c>
      <c r="N296" s="67">
        <f>E296+H296+I296+K296+L296+M296</f>
        <v>0</v>
      </c>
    </row>
    <row r="297" spans="1:14" s="32" customFormat="1" ht="23.25" hidden="1">
      <c r="A297" s="552"/>
      <c r="B297" s="555"/>
      <c r="C297" s="558"/>
      <c r="D297" s="197" t="s">
        <v>16</v>
      </c>
      <c r="E297" s="198"/>
      <c r="F297" s="198"/>
      <c r="G297" s="198"/>
      <c r="H297" s="199"/>
      <c r="I297" s="199"/>
      <c r="J297" s="561"/>
      <c r="K297" s="252"/>
      <c r="L297" s="200"/>
      <c r="M297" s="200"/>
      <c r="N297" s="233">
        <f t="shared" ref="N297:N299" si="96">E297+H297+I297+K297+L297+M297</f>
        <v>0</v>
      </c>
    </row>
    <row r="298" spans="1:14" s="32" customFormat="1" ht="23.25" hidden="1">
      <c r="A298" s="552"/>
      <c r="B298" s="555"/>
      <c r="C298" s="558"/>
      <c r="D298" s="197" t="s">
        <v>8</v>
      </c>
      <c r="E298" s="198"/>
      <c r="F298" s="198"/>
      <c r="G298" s="198"/>
      <c r="H298" s="199"/>
      <c r="I298" s="199"/>
      <c r="J298" s="561"/>
      <c r="K298" s="252"/>
      <c r="L298" s="200"/>
      <c r="M298" s="200"/>
      <c r="N298" s="233">
        <f t="shared" si="96"/>
        <v>0</v>
      </c>
    </row>
    <row r="299" spans="1:14" s="32" customFormat="1" ht="23.25" hidden="1">
      <c r="A299" s="552"/>
      <c r="B299" s="556"/>
      <c r="C299" s="558"/>
      <c r="D299" s="197" t="s">
        <v>9</v>
      </c>
      <c r="E299" s="198"/>
      <c r="F299" s="198"/>
      <c r="G299" s="198"/>
      <c r="H299" s="199"/>
      <c r="I299" s="199"/>
      <c r="J299" s="562"/>
      <c r="K299" s="252"/>
      <c r="L299" s="200"/>
      <c r="M299" s="200"/>
      <c r="N299" s="233">
        <f t="shared" si="96"/>
        <v>0</v>
      </c>
    </row>
    <row r="300" spans="1:14" s="32" customFormat="1" ht="39.75" hidden="1" thickBot="1">
      <c r="A300" s="68" t="s">
        <v>22</v>
      </c>
      <c r="B300" s="69" t="s">
        <v>24</v>
      </c>
      <c r="C300" s="70"/>
      <c r="D300" s="71"/>
      <c r="E300" s="209"/>
      <c r="F300" s="209"/>
      <c r="G300" s="209"/>
      <c r="H300" s="209"/>
      <c r="I300" s="209"/>
      <c r="J300" s="210"/>
      <c r="K300" s="253"/>
      <c r="L300" s="211"/>
      <c r="M300" s="211"/>
      <c r="N300" s="212"/>
    </row>
    <row r="301" spans="1:14" s="32" customFormat="1" ht="21" customHeight="1" thickBot="1">
      <c r="A301" s="585" t="s">
        <v>27</v>
      </c>
      <c r="B301" s="586"/>
      <c r="C301" s="586"/>
      <c r="D301" s="586"/>
      <c r="E301" s="586"/>
      <c r="F301" s="586"/>
      <c r="G301" s="586"/>
      <c r="H301" s="586"/>
      <c r="I301" s="586"/>
      <c r="J301" s="586"/>
      <c r="K301" s="586"/>
      <c r="L301" s="586"/>
      <c r="M301" s="586"/>
      <c r="N301" s="587"/>
    </row>
    <row r="302" spans="1:14" s="32" customFormat="1" ht="19.5" hidden="1">
      <c r="A302" s="576" t="s">
        <v>10</v>
      </c>
      <c r="B302" s="5" t="s">
        <v>18</v>
      </c>
      <c r="C302" s="26"/>
      <c r="D302" s="27"/>
      <c r="E302" s="26"/>
      <c r="F302" s="26"/>
      <c r="G302" s="26"/>
      <c r="H302" s="26"/>
      <c r="I302" s="26"/>
      <c r="J302" s="34"/>
      <c r="K302" s="254"/>
      <c r="L302" s="4"/>
      <c r="M302" s="4"/>
      <c r="N302" s="30"/>
    </row>
    <row r="303" spans="1:14" s="32" customFormat="1" hidden="1">
      <c r="A303" s="577"/>
      <c r="B303" s="6" t="s">
        <v>112</v>
      </c>
      <c r="C303" s="11"/>
      <c r="D303" s="8"/>
      <c r="E303" s="11"/>
      <c r="F303" s="11"/>
      <c r="G303" s="11"/>
      <c r="H303" s="11"/>
      <c r="I303" s="11"/>
      <c r="J303" s="37"/>
      <c r="K303" s="255"/>
      <c r="L303" s="7"/>
      <c r="M303" s="7"/>
      <c r="N303" s="9"/>
    </row>
    <row r="304" spans="1:14" s="32" customFormat="1" ht="19.5" hidden="1">
      <c r="A304" s="15"/>
      <c r="B304" s="16" t="s">
        <v>12</v>
      </c>
      <c r="C304" s="578" t="s">
        <v>13</v>
      </c>
      <c r="D304" s="578"/>
      <c r="E304" s="578"/>
      <c r="F304" s="578"/>
      <c r="G304" s="578"/>
      <c r="H304" s="578"/>
      <c r="I304" s="578"/>
      <c r="J304" s="578"/>
      <c r="K304" s="549"/>
      <c r="L304" s="549"/>
      <c r="M304" s="549"/>
      <c r="N304" s="550"/>
    </row>
    <row r="305" spans="1:14" s="32" customFormat="1" ht="22.5" hidden="1" customHeight="1">
      <c r="A305" s="552" t="s">
        <v>14</v>
      </c>
      <c r="B305" s="554" t="s">
        <v>28</v>
      </c>
      <c r="C305" s="592"/>
      <c r="D305" s="196" t="s">
        <v>15</v>
      </c>
      <c r="E305" s="57">
        <f t="shared" ref="E305:I305" si="97">SUM(E306:E308)</f>
        <v>0</v>
      </c>
      <c r="F305" s="57">
        <f t="shared" si="97"/>
        <v>0</v>
      </c>
      <c r="G305" s="57">
        <f t="shared" si="97"/>
        <v>0</v>
      </c>
      <c r="H305" s="57">
        <f t="shared" si="97"/>
        <v>0</v>
      </c>
      <c r="I305" s="57">
        <f t="shared" si="97"/>
        <v>0</v>
      </c>
      <c r="J305" s="560"/>
      <c r="K305" s="251">
        <f t="shared" ref="K305:M305" si="98">SUM(K306:K308)</f>
        <v>0</v>
      </c>
      <c r="L305" s="57">
        <f t="shared" si="98"/>
        <v>0</v>
      </c>
      <c r="M305" s="57">
        <f t="shared" si="98"/>
        <v>0</v>
      </c>
      <c r="N305" s="67">
        <f>E305+H305+I305+K305+L305+M305</f>
        <v>0</v>
      </c>
    </row>
    <row r="306" spans="1:14" s="32" customFormat="1" ht="23.25" hidden="1">
      <c r="A306" s="552"/>
      <c r="B306" s="555"/>
      <c r="C306" s="593"/>
      <c r="D306" s="197" t="s">
        <v>16</v>
      </c>
      <c r="E306" s="198"/>
      <c r="F306" s="198"/>
      <c r="G306" s="198"/>
      <c r="H306" s="199"/>
      <c r="I306" s="199"/>
      <c r="J306" s="561"/>
      <c r="K306" s="252"/>
      <c r="L306" s="200"/>
      <c r="M306" s="200"/>
      <c r="N306" s="233">
        <f t="shared" ref="N306:N308" si="99">E306+H306+I306+K306+L306+M306</f>
        <v>0</v>
      </c>
    </row>
    <row r="307" spans="1:14" s="32" customFormat="1" ht="23.25" hidden="1">
      <c r="A307" s="552"/>
      <c r="B307" s="555"/>
      <c r="C307" s="593"/>
      <c r="D307" s="197" t="s">
        <v>8</v>
      </c>
      <c r="E307" s="198"/>
      <c r="F307" s="198"/>
      <c r="G307" s="198"/>
      <c r="H307" s="199"/>
      <c r="I307" s="199"/>
      <c r="J307" s="561"/>
      <c r="K307" s="252"/>
      <c r="L307" s="200"/>
      <c r="M307" s="200"/>
      <c r="N307" s="233">
        <f t="shared" si="99"/>
        <v>0</v>
      </c>
    </row>
    <row r="308" spans="1:14" s="32" customFormat="1" ht="23.25" hidden="1">
      <c r="A308" s="552"/>
      <c r="B308" s="555"/>
      <c r="C308" s="593"/>
      <c r="D308" s="197" t="s">
        <v>9</v>
      </c>
      <c r="E308" s="198"/>
      <c r="F308" s="198"/>
      <c r="G308" s="198"/>
      <c r="H308" s="199"/>
      <c r="I308" s="199"/>
      <c r="J308" s="562"/>
      <c r="K308" s="252"/>
      <c r="L308" s="200"/>
      <c r="M308" s="200"/>
      <c r="N308" s="233">
        <f t="shared" si="99"/>
        <v>0</v>
      </c>
    </row>
    <row r="309" spans="1:14" s="32" customFormat="1" ht="40.5" hidden="1">
      <c r="A309" s="563" t="str">
        <f>E284</f>
        <v>VIII</v>
      </c>
      <c r="B309" s="56" t="s">
        <v>46</v>
      </c>
      <c r="C309" s="565"/>
      <c r="D309" s="41" t="s">
        <v>7</v>
      </c>
      <c r="E309" s="213">
        <f>E310+E311+E312</f>
        <v>0</v>
      </c>
      <c r="F309" s="213">
        <f t="shared" ref="F309:I309" si="100">F310+F311+F312</f>
        <v>0</v>
      </c>
      <c r="G309" s="213">
        <f t="shared" si="100"/>
        <v>0</v>
      </c>
      <c r="H309" s="213">
        <f t="shared" si="100"/>
        <v>0</v>
      </c>
      <c r="I309" s="213">
        <f t="shared" si="100"/>
        <v>0</v>
      </c>
      <c r="J309" s="567"/>
      <c r="K309" s="248">
        <f t="shared" ref="K309:N309" si="101">K310+K311+K312</f>
        <v>0</v>
      </c>
      <c r="L309" s="213">
        <f t="shared" si="101"/>
        <v>0</v>
      </c>
      <c r="M309" s="213">
        <f t="shared" si="101"/>
        <v>0</v>
      </c>
      <c r="N309" s="214">
        <f t="shared" si="101"/>
        <v>0</v>
      </c>
    </row>
    <row r="310" spans="1:14" s="32" customFormat="1" ht="20.25" hidden="1" customHeight="1">
      <c r="A310" s="563"/>
      <c r="B310" s="570" t="str">
        <f>F284</f>
        <v>НАУКА</v>
      </c>
      <c r="C310" s="565"/>
      <c r="D310" s="42" t="s">
        <v>16</v>
      </c>
      <c r="E310" s="215"/>
      <c r="F310" s="215"/>
      <c r="G310" s="215"/>
      <c r="H310" s="215"/>
      <c r="I310" s="215"/>
      <c r="J310" s="568"/>
      <c r="K310" s="249"/>
      <c r="L310" s="216"/>
      <c r="M310" s="216"/>
      <c r="N310" s="311">
        <f t="shared" ref="N310:N312" si="102">E310+H310+I310+K310+L310+M310</f>
        <v>0</v>
      </c>
    </row>
    <row r="311" spans="1:14" s="32" customFormat="1" ht="20.25" hidden="1" customHeight="1">
      <c r="A311" s="563"/>
      <c r="B311" s="571"/>
      <c r="C311" s="565"/>
      <c r="D311" s="42" t="s">
        <v>8</v>
      </c>
      <c r="E311" s="215"/>
      <c r="F311" s="215"/>
      <c r="G311" s="215"/>
      <c r="H311" s="215"/>
      <c r="I311" s="215"/>
      <c r="J311" s="568"/>
      <c r="K311" s="249"/>
      <c r="L311" s="216"/>
      <c r="M311" s="216"/>
      <c r="N311" s="311">
        <f t="shared" si="102"/>
        <v>0</v>
      </c>
    </row>
    <row r="312" spans="1:14" s="32" customFormat="1" ht="21" hidden="1" customHeight="1" thickBot="1">
      <c r="A312" s="564"/>
      <c r="B312" s="572"/>
      <c r="C312" s="566"/>
      <c r="D312" s="368" t="s">
        <v>9</v>
      </c>
      <c r="E312" s="369"/>
      <c r="F312" s="369"/>
      <c r="G312" s="369"/>
      <c r="H312" s="369"/>
      <c r="I312" s="369"/>
      <c r="J312" s="569"/>
      <c r="K312" s="249"/>
      <c r="L312" s="370"/>
      <c r="M312" s="370"/>
      <c r="N312" s="371">
        <f t="shared" si="102"/>
        <v>0</v>
      </c>
    </row>
    <row r="313" spans="1:14" s="32" customFormat="1" ht="48.75" customHeight="1" thickBot="1">
      <c r="A313" s="52"/>
      <c r="B313" s="53"/>
      <c r="C313" s="53"/>
      <c r="D313" s="53"/>
      <c r="E313" s="82" t="s">
        <v>64</v>
      </c>
      <c r="F313" s="81" t="s">
        <v>63</v>
      </c>
      <c r="G313" s="83"/>
      <c r="H313" s="53"/>
      <c r="I313" s="53"/>
      <c r="J313" s="53"/>
      <c r="K313" s="245"/>
      <c r="L313" s="53"/>
      <c r="M313" s="53"/>
      <c r="N313" s="54"/>
    </row>
    <row r="314" spans="1:14" s="31" customFormat="1" ht="21" customHeight="1" thickBot="1">
      <c r="A314" s="542" t="s">
        <v>148</v>
      </c>
      <c r="B314" s="543"/>
      <c r="C314" s="543"/>
      <c r="D314" s="543"/>
      <c r="E314" s="543"/>
      <c r="F314" s="543"/>
      <c r="G314" s="543"/>
      <c r="H314" s="543"/>
      <c r="I314" s="543"/>
      <c r="J314" s="543"/>
      <c r="K314" s="543"/>
      <c r="L314" s="543"/>
      <c r="M314" s="543"/>
      <c r="N314" s="544"/>
    </row>
    <row r="315" spans="1:14" s="31" customFormat="1" ht="106.5" customHeight="1">
      <c r="A315" s="660" t="s">
        <v>14</v>
      </c>
      <c r="B315" s="420" t="s">
        <v>149</v>
      </c>
      <c r="C315" s="421">
        <v>100</v>
      </c>
      <c r="D315" s="424">
        <v>43831</v>
      </c>
      <c r="E315" s="421">
        <v>100</v>
      </c>
      <c r="F315" s="421"/>
      <c r="G315" s="421"/>
      <c r="H315" s="421">
        <v>100</v>
      </c>
      <c r="I315" s="421">
        <v>100</v>
      </c>
      <c r="J315" s="421"/>
      <c r="K315" s="421">
        <v>0</v>
      </c>
      <c r="L315" s="421">
        <v>100</v>
      </c>
      <c r="M315" s="421">
        <v>100</v>
      </c>
      <c r="N315" s="475"/>
    </row>
    <row r="316" spans="1:14" s="31" customFormat="1">
      <c r="A316" s="661"/>
      <c r="B316" s="454" t="s">
        <v>127</v>
      </c>
      <c r="C316" s="456">
        <v>100</v>
      </c>
      <c r="D316" s="439">
        <v>43831</v>
      </c>
      <c r="E316" s="457">
        <v>0</v>
      </c>
      <c r="F316" s="457"/>
      <c r="G316" s="457"/>
      <c r="H316" s="456">
        <v>0</v>
      </c>
      <c r="I316" s="457">
        <v>0</v>
      </c>
      <c r="J316" s="457"/>
      <c r="K316" s="457">
        <v>0</v>
      </c>
      <c r="L316" s="456">
        <v>0</v>
      </c>
      <c r="M316" s="457">
        <v>0</v>
      </c>
      <c r="N316" s="478"/>
    </row>
    <row r="317" spans="1:14" s="476" customFormat="1" ht="100.5" customHeight="1">
      <c r="A317" s="662" t="s">
        <v>181</v>
      </c>
      <c r="B317" s="455" t="s">
        <v>150</v>
      </c>
      <c r="C317" s="423">
        <v>93.5</v>
      </c>
      <c r="D317" s="424">
        <v>43831</v>
      </c>
      <c r="E317" s="423">
        <v>100</v>
      </c>
      <c r="F317" s="423"/>
      <c r="G317" s="423"/>
      <c r="H317" s="423" t="s">
        <v>151</v>
      </c>
      <c r="I317" s="423">
        <v>100</v>
      </c>
      <c r="J317" s="423"/>
      <c r="K317" s="423">
        <v>0</v>
      </c>
      <c r="L317" s="423">
        <v>100</v>
      </c>
      <c r="M317" s="423">
        <v>100</v>
      </c>
      <c r="N317" s="425"/>
    </row>
    <row r="318" spans="1:14" s="477" customFormat="1">
      <c r="A318" s="662"/>
      <c r="B318" s="434" t="s">
        <v>127</v>
      </c>
      <c r="C318" s="438">
        <v>73.7</v>
      </c>
      <c r="D318" s="439">
        <v>43831</v>
      </c>
      <c r="E318" s="440">
        <v>0</v>
      </c>
      <c r="F318" s="440"/>
      <c r="G318" s="440"/>
      <c r="H318" s="438">
        <v>0</v>
      </c>
      <c r="I318" s="440">
        <v>0</v>
      </c>
      <c r="J318" s="440"/>
      <c r="K318" s="440">
        <v>0</v>
      </c>
      <c r="L318" s="438">
        <v>0</v>
      </c>
      <c r="M318" s="440">
        <v>0</v>
      </c>
      <c r="N318" s="441"/>
    </row>
    <row r="319" spans="1:14" s="476" customFormat="1" ht="145.5" customHeight="1">
      <c r="A319" s="662" t="s">
        <v>182</v>
      </c>
      <c r="B319" s="455" t="s">
        <v>152</v>
      </c>
      <c r="C319" s="423">
        <v>100</v>
      </c>
      <c r="D319" s="424">
        <v>43831</v>
      </c>
      <c r="E319" s="423">
        <v>100</v>
      </c>
      <c r="F319" s="423"/>
      <c r="G319" s="423"/>
      <c r="H319" s="423">
        <v>100</v>
      </c>
      <c r="I319" s="423">
        <v>100</v>
      </c>
      <c r="J319" s="423"/>
      <c r="K319" s="423">
        <v>0</v>
      </c>
      <c r="L319" s="423">
        <v>100</v>
      </c>
      <c r="M319" s="423">
        <v>100</v>
      </c>
      <c r="N319" s="425"/>
    </row>
    <row r="320" spans="1:14" s="477" customFormat="1">
      <c r="A320" s="662"/>
      <c r="B320" s="434" t="s">
        <v>127</v>
      </c>
      <c r="C320" s="438">
        <v>100</v>
      </c>
      <c r="D320" s="439">
        <v>43831</v>
      </c>
      <c r="E320" s="440">
        <v>0</v>
      </c>
      <c r="F320" s="440"/>
      <c r="G320" s="440"/>
      <c r="H320" s="438">
        <v>0</v>
      </c>
      <c r="I320" s="440">
        <v>0</v>
      </c>
      <c r="J320" s="440"/>
      <c r="K320" s="440">
        <v>0</v>
      </c>
      <c r="L320" s="438">
        <v>0</v>
      </c>
      <c r="M320" s="440">
        <v>0</v>
      </c>
      <c r="N320" s="441"/>
    </row>
    <row r="321" spans="1:14" s="476" customFormat="1" ht="67.5" customHeight="1">
      <c r="A321" s="662" t="s">
        <v>183</v>
      </c>
      <c r="B321" s="455" t="s">
        <v>153</v>
      </c>
      <c r="C321" s="423">
        <v>93.7</v>
      </c>
      <c r="D321" s="424">
        <v>43831</v>
      </c>
      <c r="E321" s="423">
        <v>100</v>
      </c>
      <c r="F321" s="423"/>
      <c r="G321" s="423"/>
      <c r="H321" s="423">
        <v>100</v>
      </c>
      <c r="I321" s="423">
        <v>100</v>
      </c>
      <c r="J321" s="423"/>
      <c r="K321" s="423">
        <v>0</v>
      </c>
      <c r="L321" s="423">
        <v>100</v>
      </c>
      <c r="M321" s="423">
        <v>100</v>
      </c>
      <c r="N321" s="425"/>
    </row>
    <row r="322" spans="1:14" s="477" customFormat="1">
      <c r="A322" s="662"/>
      <c r="B322" s="434" t="s">
        <v>127</v>
      </c>
      <c r="C322" s="438">
        <v>100</v>
      </c>
      <c r="D322" s="439">
        <v>43831</v>
      </c>
      <c r="E322" s="440">
        <v>100</v>
      </c>
      <c r="F322" s="440"/>
      <c r="G322" s="440"/>
      <c r="H322" s="438">
        <v>0</v>
      </c>
      <c r="I322" s="440">
        <v>0</v>
      </c>
      <c r="J322" s="440"/>
      <c r="K322" s="440">
        <v>0</v>
      </c>
      <c r="L322" s="438">
        <v>0</v>
      </c>
      <c r="M322" s="440">
        <v>0</v>
      </c>
      <c r="N322" s="441"/>
    </row>
    <row r="323" spans="1:14" s="476" customFormat="1" ht="126" customHeight="1">
      <c r="A323" s="662" t="s">
        <v>191</v>
      </c>
      <c r="B323" s="455" t="s">
        <v>154</v>
      </c>
      <c r="C323" s="423" t="s">
        <v>155</v>
      </c>
      <c r="D323" s="424">
        <v>43831</v>
      </c>
      <c r="E323" s="423">
        <v>1</v>
      </c>
      <c r="F323" s="423"/>
      <c r="G323" s="423"/>
      <c r="H323" s="423">
        <v>1</v>
      </c>
      <c r="I323" s="423">
        <v>2</v>
      </c>
      <c r="J323" s="423"/>
      <c r="K323" s="423">
        <v>0</v>
      </c>
      <c r="L323" s="423">
        <v>2</v>
      </c>
      <c r="M323" s="423">
        <v>3</v>
      </c>
      <c r="N323" s="425"/>
    </row>
    <row r="324" spans="1:14" s="477" customFormat="1">
      <c r="A324" s="662"/>
      <c r="B324" s="434" t="s">
        <v>127</v>
      </c>
      <c r="C324" s="438">
        <v>0</v>
      </c>
      <c r="D324" s="439">
        <v>43831</v>
      </c>
      <c r="E324" s="440">
        <v>0</v>
      </c>
      <c r="F324" s="440"/>
      <c r="G324" s="440"/>
      <c r="H324" s="438">
        <v>0</v>
      </c>
      <c r="I324" s="440">
        <v>0</v>
      </c>
      <c r="J324" s="440"/>
      <c r="K324" s="440">
        <v>0</v>
      </c>
      <c r="L324" s="438">
        <v>0</v>
      </c>
      <c r="M324" s="440">
        <v>0</v>
      </c>
      <c r="N324" s="441"/>
    </row>
    <row r="325" spans="1:14" s="476" customFormat="1" ht="154.5" customHeight="1">
      <c r="A325" s="662" t="s">
        <v>192</v>
      </c>
      <c r="B325" s="455" t="s">
        <v>156</v>
      </c>
      <c r="C325" s="423"/>
      <c r="D325" s="424">
        <v>43831</v>
      </c>
      <c r="E325" s="423">
        <v>100</v>
      </c>
      <c r="F325" s="423"/>
      <c r="G325" s="423"/>
      <c r="H325" s="423">
        <v>100</v>
      </c>
      <c r="I325" s="423">
        <v>100</v>
      </c>
      <c r="J325" s="423"/>
      <c r="K325" s="423">
        <v>0</v>
      </c>
      <c r="L325" s="423">
        <v>100</v>
      </c>
      <c r="M325" s="423">
        <v>100</v>
      </c>
      <c r="N325" s="425"/>
    </row>
    <row r="326" spans="1:14" s="477" customFormat="1">
      <c r="A326" s="662"/>
      <c r="B326" s="434" t="s">
        <v>127</v>
      </c>
      <c r="C326" s="438"/>
      <c r="D326" s="439">
        <v>43831</v>
      </c>
      <c r="E326" s="440">
        <v>0</v>
      </c>
      <c r="F326" s="440"/>
      <c r="G326" s="440"/>
      <c r="H326" s="438">
        <v>0</v>
      </c>
      <c r="I326" s="440">
        <v>0</v>
      </c>
      <c r="J326" s="440"/>
      <c r="K326" s="440">
        <v>0</v>
      </c>
      <c r="L326" s="438">
        <v>0</v>
      </c>
      <c r="M326" s="440">
        <v>0</v>
      </c>
      <c r="N326" s="441"/>
    </row>
    <row r="327" spans="1:14" s="476" customFormat="1" ht="86.25" customHeight="1">
      <c r="A327" s="662" t="s">
        <v>193</v>
      </c>
      <c r="B327" s="455" t="s">
        <v>157</v>
      </c>
      <c r="C327" s="423"/>
      <c r="D327" s="424">
        <v>43831</v>
      </c>
      <c r="E327" s="423">
        <v>100</v>
      </c>
      <c r="F327" s="423"/>
      <c r="G327" s="423"/>
      <c r="H327" s="423">
        <v>100</v>
      </c>
      <c r="I327" s="423">
        <v>100</v>
      </c>
      <c r="J327" s="423"/>
      <c r="K327" s="423">
        <v>0</v>
      </c>
      <c r="L327" s="423">
        <v>100</v>
      </c>
      <c r="M327" s="423">
        <v>100</v>
      </c>
      <c r="N327" s="425"/>
    </row>
    <row r="328" spans="1:14" s="477" customFormat="1" ht="21" thickBot="1">
      <c r="A328" s="662"/>
      <c r="B328" s="434" t="s">
        <v>127</v>
      </c>
      <c r="C328" s="438"/>
      <c r="D328" s="439">
        <v>43831</v>
      </c>
      <c r="E328" s="440">
        <v>0</v>
      </c>
      <c r="F328" s="440"/>
      <c r="G328" s="440"/>
      <c r="H328" s="438">
        <v>0</v>
      </c>
      <c r="I328" s="440">
        <v>0</v>
      </c>
      <c r="J328" s="440"/>
      <c r="K328" s="440">
        <v>0</v>
      </c>
      <c r="L328" s="438">
        <v>0</v>
      </c>
      <c r="M328" s="440">
        <v>0</v>
      </c>
      <c r="N328" s="441"/>
    </row>
    <row r="329" spans="1:14" s="32" customFormat="1" ht="21" hidden="1" thickBot="1">
      <c r="A329" s="573" t="s">
        <v>26</v>
      </c>
      <c r="B329" s="574"/>
      <c r="C329" s="574"/>
      <c r="D329" s="574"/>
      <c r="E329" s="574"/>
      <c r="F329" s="574"/>
      <c r="G329" s="574"/>
      <c r="H329" s="574"/>
      <c r="I329" s="574"/>
      <c r="J329" s="574"/>
      <c r="K329" s="574"/>
      <c r="L329" s="574"/>
      <c r="M329" s="574"/>
      <c r="N329" s="575"/>
    </row>
    <row r="330" spans="1:14" s="32" customFormat="1" hidden="1" thickBot="1">
      <c r="A330" s="576" t="s">
        <v>10</v>
      </c>
      <c r="B330" s="5" t="s">
        <v>18</v>
      </c>
      <c r="C330" s="62"/>
      <c r="D330" s="63"/>
      <c r="E330" s="62"/>
      <c r="F330" s="62"/>
      <c r="G330" s="62"/>
      <c r="H330" s="62"/>
      <c r="I330" s="62"/>
      <c r="J330" s="64"/>
      <c r="K330" s="246"/>
      <c r="L330" s="65"/>
      <c r="M330" s="65"/>
      <c r="N330" s="66"/>
    </row>
    <row r="331" spans="1:14" s="32" customFormat="1" ht="21" hidden="1" thickBot="1">
      <c r="A331" s="579"/>
      <c r="B331" s="12" t="s">
        <v>112</v>
      </c>
      <c r="C331" s="23"/>
      <c r="D331" s="10"/>
      <c r="E331" s="23"/>
      <c r="F331" s="23"/>
      <c r="G331" s="23"/>
      <c r="H331" s="23"/>
      <c r="I331" s="23"/>
      <c r="J331" s="33"/>
      <c r="K331" s="247"/>
      <c r="L331" s="23"/>
      <c r="M331" s="23"/>
      <c r="N331" s="24"/>
    </row>
    <row r="332" spans="1:14" s="32" customFormat="1" hidden="1" thickBot="1">
      <c r="A332" s="13"/>
      <c r="B332" s="14" t="s">
        <v>12</v>
      </c>
      <c r="C332" s="595" t="s">
        <v>13</v>
      </c>
      <c r="D332" s="596"/>
      <c r="E332" s="596"/>
      <c r="F332" s="596"/>
      <c r="G332" s="596"/>
      <c r="H332" s="596"/>
      <c r="I332" s="596"/>
      <c r="J332" s="596"/>
      <c r="K332" s="549"/>
      <c r="L332" s="549"/>
      <c r="M332" s="549"/>
      <c r="N332" s="550"/>
    </row>
    <row r="333" spans="1:14" s="32" customFormat="1" ht="23.25" hidden="1" thickBot="1">
      <c r="A333" s="551" t="s">
        <v>14</v>
      </c>
      <c r="B333" s="554" t="s">
        <v>28</v>
      </c>
      <c r="C333" s="557"/>
      <c r="D333" s="196" t="s">
        <v>15</v>
      </c>
      <c r="E333" s="57">
        <f t="shared" ref="E333:I333" si="103">SUM(E334:E336)</f>
        <v>0</v>
      </c>
      <c r="F333" s="57">
        <f t="shared" si="103"/>
        <v>0</v>
      </c>
      <c r="G333" s="57">
        <f t="shared" si="103"/>
        <v>0</v>
      </c>
      <c r="H333" s="57">
        <f t="shared" si="103"/>
        <v>0</v>
      </c>
      <c r="I333" s="57">
        <f t="shared" si="103"/>
        <v>0</v>
      </c>
      <c r="J333" s="560"/>
      <c r="K333" s="251">
        <f t="shared" ref="K333:M333" si="104">SUM(K334:K336)</f>
        <v>0</v>
      </c>
      <c r="L333" s="57">
        <f t="shared" si="104"/>
        <v>0</v>
      </c>
      <c r="M333" s="57">
        <f t="shared" si="104"/>
        <v>0</v>
      </c>
      <c r="N333" s="67">
        <f>E333+H333+I333+K333+L333+M333</f>
        <v>0</v>
      </c>
    </row>
    <row r="334" spans="1:14" s="32" customFormat="1" ht="24" hidden="1" thickBot="1">
      <c r="A334" s="552"/>
      <c r="B334" s="555"/>
      <c r="C334" s="558"/>
      <c r="D334" s="197" t="s">
        <v>16</v>
      </c>
      <c r="E334" s="198"/>
      <c r="F334" s="198"/>
      <c r="G334" s="198"/>
      <c r="H334" s="199"/>
      <c r="I334" s="199"/>
      <c r="J334" s="561"/>
      <c r="K334" s="252"/>
      <c r="L334" s="200"/>
      <c r="M334" s="200"/>
      <c r="N334" s="233">
        <f t="shared" ref="N334:N336" si="105">E334+H334+I334+K334+L334+M334</f>
        <v>0</v>
      </c>
    </row>
    <row r="335" spans="1:14" s="32" customFormat="1" ht="24" hidden="1" thickBot="1">
      <c r="A335" s="552"/>
      <c r="B335" s="555"/>
      <c r="C335" s="558"/>
      <c r="D335" s="197" t="s">
        <v>8</v>
      </c>
      <c r="E335" s="198"/>
      <c r="F335" s="198"/>
      <c r="G335" s="198"/>
      <c r="H335" s="199"/>
      <c r="I335" s="199"/>
      <c r="J335" s="561"/>
      <c r="K335" s="252"/>
      <c r="L335" s="200"/>
      <c r="M335" s="200"/>
      <c r="N335" s="233">
        <f t="shared" si="105"/>
        <v>0</v>
      </c>
    </row>
    <row r="336" spans="1:14" s="32" customFormat="1" ht="24" hidden="1" thickBot="1">
      <c r="A336" s="553"/>
      <c r="B336" s="556"/>
      <c r="C336" s="559"/>
      <c r="D336" s="197" t="s">
        <v>9</v>
      </c>
      <c r="E336" s="198"/>
      <c r="F336" s="198"/>
      <c r="G336" s="198"/>
      <c r="H336" s="199"/>
      <c r="I336" s="199"/>
      <c r="J336" s="562"/>
      <c r="K336" s="252"/>
      <c r="L336" s="200"/>
      <c r="M336" s="200"/>
      <c r="N336" s="233">
        <f t="shared" si="105"/>
        <v>0</v>
      </c>
    </row>
    <row r="337" spans="1:14" s="32" customFormat="1" hidden="1" thickBot="1">
      <c r="A337" s="577" t="s">
        <v>11</v>
      </c>
      <c r="B337" s="25" t="s">
        <v>18</v>
      </c>
      <c r="C337" s="35"/>
      <c r="D337" s="36"/>
      <c r="E337" s="202"/>
      <c r="F337" s="202"/>
      <c r="G337" s="202"/>
      <c r="H337" s="202"/>
      <c r="I337" s="202"/>
      <c r="J337" s="203"/>
      <c r="K337" s="256"/>
      <c r="L337" s="200"/>
      <c r="M337" s="200"/>
      <c r="N337" s="204"/>
    </row>
    <row r="338" spans="1:14" s="32" customFormat="1" ht="21" hidden="1" thickBot="1">
      <c r="A338" s="579"/>
      <c r="B338" s="12" t="s">
        <v>112</v>
      </c>
      <c r="C338" s="23"/>
      <c r="D338" s="10"/>
      <c r="E338" s="23"/>
      <c r="F338" s="23"/>
      <c r="G338" s="23"/>
      <c r="H338" s="23"/>
      <c r="I338" s="23"/>
      <c r="J338" s="33"/>
      <c r="K338" s="247"/>
      <c r="L338" s="23"/>
      <c r="M338" s="23"/>
      <c r="N338" s="24"/>
    </row>
    <row r="339" spans="1:14" s="32" customFormat="1" hidden="1" thickBot="1">
      <c r="A339" s="13"/>
      <c r="B339" s="14" t="s">
        <v>12</v>
      </c>
      <c r="C339" s="595" t="s">
        <v>13</v>
      </c>
      <c r="D339" s="596"/>
      <c r="E339" s="596"/>
      <c r="F339" s="596"/>
      <c r="G339" s="596"/>
      <c r="H339" s="596"/>
      <c r="I339" s="596"/>
      <c r="J339" s="596"/>
      <c r="K339" s="549"/>
      <c r="L339" s="549"/>
      <c r="M339" s="549"/>
      <c r="N339" s="550"/>
    </row>
    <row r="340" spans="1:14" s="32" customFormat="1" ht="23.25" hidden="1" thickBot="1">
      <c r="A340" s="551" t="s">
        <v>23</v>
      </c>
      <c r="B340" s="554" t="s">
        <v>28</v>
      </c>
      <c r="C340" s="557"/>
      <c r="D340" s="196" t="s">
        <v>15</v>
      </c>
      <c r="E340" s="57">
        <f t="shared" ref="E340:I340" si="106">SUM(E341:E343)</f>
        <v>0</v>
      </c>
      <c r="F340" s="57">
        <f t="shared" si="106"/>
        <v>0</v>
      </c>
      <c r="G340" s="57">
        <f t="shared" si="106"/>
        <v>0</v>
      </c>
      <c r="H340" s="57">
        <f t="shared" si="106"/>
        <v>0</v>
      </c>
      <c r="I340" s="57">
        <f t="shared" si="106"/>
        <v>0</v>
      </c>
      <c r="J340" s="560"/>
      <c r="K340" s="251">
        <f t="shared" ref="K340:M340" si="107">SUM(K341:K343)</f>
        <v>0</v>
      </c>
      <c r="L340" s="57">
        <f t="shared" si="107"/>
        <v>0</v>
      </c>
      <c r="M340" s="57">
        <f t="shared" si="107"/>
        <v>0</v>
      </c>
      <c r="N340" s="67">
        <f>E340+H340+I340+K340+L340+M340</f>
        <v>0</v>
      </c>
    </row>
    <row r="341" spans="1:14" s="32" customFormat="1" ht="24" hidden="1" thickBot="1">
      <c r="A341" s="552"/>
      <c r="B341" s="555"/>
      <c r="C341" s="558"/>
      <c r="D341" s="197" t="s">
        <v>16</v>
      </c>
      <c r="E341" s="198"/>
      <c r="F341" s="198"/>
      <c r="G341" s="198"/>
      <c r="H341" s="199"/>
      <c r="I341" s="199"/>
      <c r="J341" s="561"/>
      <c r="K341" s="252"/>
      <c r="L341" s="200"/>
      <c r="M341" s="200"/>
      <c r="N341" s="233">
        <f t="shared" ref="N341:N343" si="108">E341+H341+I341+K341+L341+M341</f>
        <v>0</v>
      </c>
    </row>
    <row r="342" spans="1:14" s="32" customFormat="1" ht="24" hidden="1" thickBot="1">
      <c r="A342" s="552"/>
      <c r="B342" s="555"/>
      <c r="C342" s="558"/>
      <c r="D342" s="197" t="s">
        <v>8</v>
      </c>
      <c r="E342" s="198"/>
      <c r="F342" s="198"/>
      <c r="G342" s="198"/>
      <c r="H342" s="199"/>
      <c r="I342" s="199"/>
      <c r="J342" s="561"/>
      <c r="K342" s="252"/>
      <c r="L342" s="200"/>
      <c r="M342" s="200"/>
      <c r="N342" s="233">
        <f t="shared" si="108"/>
        <v>0</v>
      </c>
    </row>
    <row r="343" spans="1:14" s="32" customFormat="1" ht="24" hidden="1" thickBot="1">
      <c r="A343" s="552"/>
      <c r="B343" s="556"/>
      <c r="C343" s="558"/>
      <c r="D343" s="197" t="s">
        <v>9</v>
      </c>
      <c r="E343" s="198"/>
      <c r="F343" s="198"/>
      <c r="G343" s="198"/>
      <c r="H343" s="199"/>
      <c r="I343" s="199"/>
      <c r="J343" s="562"/>
      <c r="K343" s="252"/>
      <c r="L343" s="200"/>
      <c r="M343" s="200"/>
      <c r="N343" s="233">
        <f t="shared" si="108"/>
        <v>0</v>
      </c>
    </row>
    <row r="344" spans="1:14" s="32" customFormat="1" ht="39.75" hidden="1" thickBot="1">
      <c r="A344" s="68" t="s">
        <v>22</v>
      </c>
      <c r="B344" s="69" t="s">
        <v>24</v>
      </c>
      <c r="C344" s="70"/>
      <c r="D344" s="71"/>
      <c r="E344" s="209"/>
      <c r="F344" s="209"/>
      <c r="G344" s="209"/>
      <c r="H344" s="209"/>
      <c r="I344" s="209"/>
      <c r="J344" s="210"/>
      <c r="K344" s="253"/>
      <c r="L344" s="211"/>
      <c r="M344" s="211"/>
      <c r="N344" s="212"/>
    </row>
    <row r="345" spans="1:14" s="32" customFormat="1" ht="21" hidden="1" thickBot="1">
      <c r="A345" s="585" t="s">
        <v>27</v>
      </c>
      <c r="B345" s="586"/>
      <c r="C345" s="586"/>
      <c r="D345" s="586"/>
      <c r="E345" s="586"/>
      <c r="F345" s="586"/>
      <c r="G345" s="586"/>
      <c r="H345" s="586"/>
      <c r="I345" s="586"/>
      <c r="J345" s="586"/>
      <c r="K345" s="586"/>
      <c r="L345" s="586"/>
      <c r="M345" s="586"/>
      <c r="N345" s="587"/>
    </row>
    <row r="346" spans="1:14" s="32" customFormat="1" hidden="1" thickBot="1">
      <c r="A346" s="576" t="s">
        <v>10</v>
      </c>
      <c r="B346" s="5" t="s">
        <v>18</v>
      </c>
      <c r="C346" s="26"/>
      <c r="D346" s="27"/>
      <c r="E346" s="26"/>
      <c r="F346" s="26"/>
      <c r="G346" s="26"/>
      <c r="H346" s="26"/>
      <c r="I346" s="26"/>
      <c r="J346" s="34"/>
      <c r="K346" s="254"/>
      <c r="L346" s="4"/>
      <c r="M346" s="4"/>
      <c r="N346" s="30"/>
    </row>
    <row r="347" spans="1:14" s="32" customFormat="1" ht="21" hidden="1" thickBot="1">
      <c r="A347" s="577"/>
      <c r="B347" s="6" t="s">
        <v>112</v>
      </c>
      <c r="C347" s="11"/>
      <c r="D347" s="8"/>
      <c r="E347" s="11"/>
      <c r="F347" s="11"/>
      <c r="G347" s="11"/>
      <c r="H347" s="11"/>
      <c r="I347" s="11"/>
      <c r="J347" s="37"/>
      <c r="K347" s="255"/>
      <c r="L347" s="7"/>
      <c r="M347" s="7"/>
      <c r="N347" s="9"/>
    </row>
    <row r="348" spans="1:14" s="32" customFormat="1" hidden="1" thickBot="1">
      <c r="A348" s="15"/>
      <c r="B348" s="16" t="s">
        <v>12</v>
      </c>
      <c r="C348" s="578" t="s">
        <v>13</v>
      </c>
      <c r="D348" s="578"/>
      <c r="E348" s="578"/>
      <c r="F348" s="578"/>
      <c r="G348" s="578"/>
      <c r="H348" s="578"/>
      <c r="I348" s="578"/>
      <c r="J348" s="578"/>
      <c r="K348" s="549"/>
      <c r="L348" s="549"/>
      <c r="M348" s="549"/>
      <c r="N348" s="550"/>
    </row>
    <row r="349" spans="1:14" s="32" customFormat="1" ht="23.25" hidden="1" thickBot="1">
      <c r="A349" s="552" t="s">
        <v>14</v>
      </c>
      <c r="B349" s="554" t="s">
        <v>28</v>
      </c>
      <c r="C349" s="592"/>
      <c r="D349" s="196" t="s">
        <v>15</v>
      </c>
      <c r="E349" s="57">
        <f t="shared" ref="E349:I349" si="109">SUM(E350:E352)</f>
        <v>0</v>
      </c>
      <c r="F349" s="57">
        <f t="shared" si="109"/>
        <v>0</v>
      </c>
      <c r="G349" s="57">
        <f t="shared" si="109"/>
        <v>0</v>
      </c>
      <c r="H349" s="57">
        <f t="shared" si="109"/>
        <v>0</v>
      </c>
      <c r="I349" s="57">
        <f t="shared" si="109"/>
        <v>0</v>
      </c>
      <c r="J349" s="560"/>
      <c r="K349" s="251">
        <f t="shared" ref="K349:M349" si="110">SUM(K350:K352)</f>
        <v>0</v>
      </c>
      <c r="L349" s="57">
        <f t="shared" si="110"/>
        <v>0</v>
      </c>
      <c r="M349" s="57">
        <f t="shared" si="110"/>
        <v>0</v>
      </c>
      <c r="N349" s="67">
        <f>E349+H349+I349+K349+L349+M349</f>
        <v>0</v>
      </c>
    </row>
    <row r="350" spans="1:14" s="32" customFormat="1" ht="24" hidden="1" thickBot="1">
      <c r="A350" s="552"/>
      <c r="B350" s="555"/>
      <c r="C350" s="593"/>
      <c r="D350" s="197" t="s">
        <v>16</v>
      </c>
      <c r="E350" s="198"/>
      <c r="F350" s="198"/>
      <c r="G350" s="198"/>
      <c r="H350" s="199"/>
      <c r="I350" s="199"/>
      <c r="J350" s="561"/>
      <c r="K350" s="252"/>
      <c r="L350" s="200"/>
      <c r="M350" s="200"/>
      <c r="N350" s="233">
        <f t="shared" ref="N350:N352" si="111">E350+H350+I350+K350+L350+M350</f>
        <v>0</v>
      </c>
    </row>
    <row r="351" spans="1:14" s="32" customFormat="1" ht="24" hidden="1" thickBot="1">
      <c r="A351" s="552"/>
      <c r="B351" s="555"/>
      <c r="C351" s="593"/>
      <c r="D351" s="197" t="s">
        <v>8</v>
      </c>
      <c r="E351" s="198"/>
      <c r="F351" s="198"/>
      <c r="G351" s="198"/>
      <c r="H351" s="199"/>
      <c r="I351" s="199"/>
      <c r="J351" s="561"/>
      <c r="K351" s="252"/>
      <c r="L351" s="200"/>
      <c r="M351" s="200"/>
      <c r="N351" s="233">
        <f t="shared" si="111"/>
        <v>0</v>
      </c>
    </row>
    <row r="352" spans="1:14" s="32" customFormat="1" ht="24" hidden="1" thickBot="1">
      <c r="A352" s="552"/>
      <c r="B352" s="555"/>
      <c r="C352" s="593"/>
      <c r="D352" s="197" t="s">
        <v>9</v>
      </c>
      <c r="E352" s="198"/>
      <c r="F352" s="198"/>
      <c r="G352" s="198"/>
      <c r="H352" s="199"/>
      <c r="I352" s="199"/>
      <c r="J352" s="562"/>
      <c r="K352" s="252"/>
      <c r="L352" s="200"/>
      <c r="M352" s="200"/>
      <c r="N352" s="233">
        <f t="shared" si="111"/>
        <v>0</v>
      </c>
    </row>
    <row r="353" spans="1:14" s="32" customFormat="1" ht="41.25" hidden="1" thickBot="1">
      <c r="A353" s="563" t="str">
        <f>E313</f>
        <v>IX</v>
      </c>
      <c r="B353" s="56" t="s">
        <v>46</v>
      </c>
      <c r="C353" s="565"/>
      <c r="D353" s="41" t="s">
        <v>7</v>
      </c>
      <c r="E353" s="213">
        <f>E354+E355+E356</f>
        <v>0</v>
      </c>
      <c r="F353" s="213">
        <f t="shared" ref="F353:I353" si="112">F354+F355+F356</f>
        <v>0</v>
      </c>
      <c r="G353" s="213">
        <f t="shared" si="112"/>
        <v>0</v>
      </c>
      <c r="H353" s="213">
        <f t="shared" si="112"/>
        <v>0</v>
      </c>
      <c r="I353" s="213">
        <f t="shared" si="112"/>
        <v>0</v>
      </c>
      <c r="J353" s="567"/>
      <c r="K353" s="248">
        <f t="shared" ref="K353:N353" si="113">K354+K355+K356</f>
        <v>0</v>
      </c>
      <c r="L353" s="213">
        <f t="shared" si="113"/>
        <v>0</v>
      </c>
      <c r="M353" s="213">
        <f t="shared" si="113"/>
        <v>0</v>
      </c>
      <c r="N353" s="214">
        <f t="shared" si="113"/>
        <v>0</v>
      </c>
    </row>
    <row r="354" spans="1:14" s="32" customFormat="1" ht="21" hidden="1" thickBot="1">
      <c r="A354" s="563"/>
      <c r="B354" s="570" t="str">
        <f>F313</f>
        <v>ЦИФРОВАЯ ЭКОНОМИКА</v>
      </c>
      <c r="C354" s="565"/>
      <c r="D354" s="42" t="s">
        <v>16</v>
      </c>
      <c r="E354" s="215"/>
      <c r="F354" s="215"/>
      <c r="G354" s="215"/>
      <c r="H354" s="215"/>
      <c r="I354" s="215"/>
      <c r="J354" s="568"/>
      <c r="K354" s="249"/>
      <c r="L354" s="216"/>
      <c r="M354" s="216"/>
      <c r="N354" s="311">
        <f t="shared" ref="N354:N356" si="114">E354+H354+I354+K354+L354+M354</f>
        <v>0</v>
      </c>
    </row>
    <row r="355" spans="1:14" s="32" customFormat="1" ht="21" hidden="1" thickBot="1">
      <c r="A355" s="563"/>
      <c r="B355" s="571"/>
      <c r="C355" s="565"/>
      <c r="D355" s="42" t="s">
        <v>8</v>
      </c>
      <c r="E355" s="215"/>
      <c r="F355" s="215"/>
      <c r="G355" s="215"/>
      <c r="H355" s="215"/>
      <c r="I355" s="215"/>
      <c r="J355" s="568"/>
      <c r="K355" s="249"/>
      <c r="L355" s="216"/>
      <c r="M355" s="216"/>
      <c r="N355" s="311">
        <f t="shared" si="114"/>
        <v>0</v>
      </c>
    </row>
    <row r="356" spans="1:14" s="32" customFormat="1" ht="21" hidden="1" thickBot="1">
      <c r="A356" s="564"/>
      <c r="B356" s="572"/>
      <c r="C356" s="566"/>
      <c r="D356" s="368" t="s">
        <v>9</v>
      </c>
      <c r="E356" s="369"/>
      <c r="F356" s="369"/>
      <c r="G356" s="369"/>
      <c r="H356" s="369"/>
      <c r="I356" s="369"/>
      <c r="J356" s="569"/>
      <c r="K356" s="249"/>
      <c r="L356" s="370"/>
      <c r="M356" s="370"/>
      <c r="N356" s="371">
        <f t="shared" si="114"/>
        <v>0</v>
      </c>
    </row>
    <row r="357" spans="1:14" s="32" customFormat="1" ht="62.25" customHeight="1" thickBot="1">
      <c r="A357" s="52"/>
      <c r="B357" s="53"/>
      <c r="C357" s="53"/>
      <c r="D357" s="53"/>
      <c r="E357" s="82" t="s">
        <v>66</v>
      </c>
      <c r="F357" s="81" t="s">
        <v>65</v>
      </c>
      <c r="G357" s="83"/>
      <c r="H357" s="53"/>
      <c r="I357" s="53"/>
      <c r="J357" s="53"/>
      <c r="K357" s="245"/>
      <c r="L357" s="53"/>
      <c r="M357" s="53"/>
      <c r="N357" s="54"/>
    </row>
    <row r="358" spans="1:14" s="32" customFormat="1" ht="21" thickBot="1">
      <c r="A358" s="573" t="s">
        <v>158</v>
      </c>
      <c r="B358" s="574"/>
      <c r="C358" s="574"/>
      <c r="D358" s="574"/>
      <c r="E358" s="574"/>
      <c r="F358" s="574"/>
      <c r="G358" s="574"/>
      <c r="H358" s="574"/>
      <c r="I358" s="574"/>
      <c r="J358" s="574"/>
      <c r="K358" s="574"/>
      <c r="L358" s="574"/>
      <c r="M358" s="574"/>
      <c r="N358" s="575"/>
    </row>
    <row r="359" spans="1:14" s="480" customFormat="1" ht="76.5" customHeight="1">
      <c r="A359" s="663" t="s">
        <v>10</v>
      </c>
      <c r="B359" s="474" t="s">
        <v>159</v>
      </c>
      <c r="C359" s="485">
        <v>1</v>
      </c>
      <c r="D359" s="424">
        <v>43831</v>
      </c>
      <c r="E359" s="485">
        <v>5</v>
      </c>
      <c r="F359" s="485"/>
      <c r="G359" s="485"/>
      <c r="H359" s="485">
        <v>6</v>
      </c>
      <c r="I359" s="485">
        <v>7</v>
      </c>
      <c r="J359" s="485"/>
      <c r="K359" s="485">
        <v>0</v>
      </c>
      <c r="L359" s="485">
        <v>8</v>
      </c>
      <c r="M359" s="485">
        <v>8</v>
      </c>
      <c r="N359" s="486"/>
    </row>
    <row r="360" spans="1:14" s="480" customFormat="1">
      <c r="A360" s="540"/>
      <c r="B360" s="434" t="s">
        <v>112</v>
      </c>
      <c r="C360" s="481">
        <v>0</v>
      </c>
      <c r="D360" s="439">
        <v>43831</v>
      </c>
      <c r="E360" s="481">
        <v>4</v>
      </c>
      <c r="F360" s="481"/>
      <c r="G360" s="481"/>
      <c r="H360" s="481"/>
      <c r="I360" s="481"/>
      <c r="J360" s="482" t="s">
        <v>160</v>
      </c>
      <c r="K360" s="481"/>
      <c r="L360" s="481"/>
      <c r="M360" s="481"/>
      <c r="N360" s="483"/>
    </row>
    <row r="361" spans="1:14" s="480" customFormat="1" ht="66" customHeight="1">
      <c r="A361" s="540" t="s">
        <v>10</v>
      </c>
      <c r="B361" s="484" t="s">
        <v>161</v>
      </c>
      <c r="C361" s="487">
        <v>0</v>
      </c>
      <c r="D361" s="424">
        <v>43831</v>
      </c>
      <c r="E361" s="487">
        <v>8</v>
      </c>
      <c r="F361" s="487"/>
      <c r="G361" s="487">
        <v>0</v>
      </c>
      <c r="H361" s="487">
        <v>7</v>
      </c>
      <c r="I361" s="487">
        <v>8</v>
      </c>
      <c r="J361" s="487"/>
      <c r="K361" s="487">
        <v>0</v>
      </c>
      <c r="L361" s="487">
        <v>8</v>
      </c>
      <c r="M361" s="487">
        <v>8</v>
      </c>
      <c r="N361" s="488"/>
    </row>
    <row r="362" spans="1:14" s="480" customFormat="1">
      <c r="A362" s="540"/>
      <c r="B362" s="434" t="s">
        <v>112</v>
      </c>
      <c r="C362" s="481">
        <v>0</v>
      </c>
      <c r="D362" s="439">
        <v>43831</v>
      </c>
      <c r="E362" s="481">
        <v>6</v>
      </c>
      <c r="F362" s="481"/>
      <c r="G362" s="481"/>
      <c r="H362" s="481"/>
      <c r="I362" s="481"/>
      <c r="J362" s="482" t="s">
        <v>160</v>
      </c>
      <c r="K362" s="481"/>
      <c r="L362" s="481"/>
      <c r="M362" s="481"/>
      <c r="N362" s="483"/>
    </row>
    <row r="363" spans="1:14" s="32" customFormat="1" ht="21" thickBot="1">
      <c r="A363" s="573" t="s">
        <v>162</v>
      </c>
      <c r="B363" s="574"/>
      <c r="C363" s="574"/>
      <c r="D363" s="574"/>
      <c r="E363" s="574"/>
      <c r="F363" s="574"/>
      <c r="G363" s="574"/>
      <c r="H363" s="574"/>
      <c r="I363" s="574"/>
      <c r="J363" s="574"/>
      <c r="K363" s="574"/>
      <c r="L363" s="574"/>
      <c r="M363" s="574"/>
      <c r="N363" s="575"/>
    </row>
    <row r="364" spans="1:14" s="32" customFormat="1" ht="37.5">
      <c r="A364" s="576" t="s">
        <v>10</v>
      </c>
      <c r="B364" s="489" t="s">
        <v>163</v>
      </c>
      <c r="C364" s="62"/>
      <c r="D364" s="424">
        <v>43831</v>
      </c>
      <c r="E364" s="62">
        <v>110</v>
      </c>
      <c r="F364" s="62"/>
      <c r="G364" s="62"/>
      <c r="H364" s="62">
        <v>115</v>
      </c>
      <c r="I364" s="62">
        <v>120</v>
      </c>
      <c r="J364" s="64"/>
      <c r="K364" s="246">
        <v>0</v>
      </c>
      <c r="L364" s="65">
        <v>125</v>
      </c>
      <c r="M364" s="65">
        <v>130</v>
      </c>
      <c r="N364" s="66"/>
    </row>
    <row r="365" spans="1:14" s="32" customFormat="1" ht="21" thickBot="1">
      <c r="A365" s="579"/>
      <c r="B365" s="12" t="s">
        <v>112</v>
      </c>
      <c r="C365" s="23"/>
      <c r="D365" s="10"/>
      <c r="E365" s="23">
        <v>145</v>
      </c>
      <c r="F365" s="23"/>
      <c r="G365" s="23"/>
      <c r="H365" s="23"/>
      <c r="I365" s="23"/>
      <c r="J365" s="33"/>
      <c r="K365" s="247"/>
      <c r="L365" s="23"/>
      <c r="M365" s="23"/>
      <c r="N365" s="24"/>
    </row>
    <row r="366" spans="1:14" s="32" customFormat="1" hidden="1" thickBot="1">
      <c r="A366" s="13"/>
      <c r="B366" s="14" t="s">
        <v>12</v>
      </c>
      <c r="C366" s="595" t="s">
        <v>13</v>
      </c>
      <c r="D366" s="596"/>
      <c r="E366" s="596"/>
      <c r="F366" s="596"/>
      <c r="G366" s="596"/>
      <c r="H366" s="596"/>
      <c r="I366" s="596"/>
      <c r="J366" s="596"/>
      <c r="K366" s="549"/>
      <c r="L366" s="549"/>
      <c r="M366" s="549"/>
      <c r="N366" s="550"/>
    </row>
    <row r="367" spans="1:14" s="32" customFormat="1" ht="23.25" hidden="1" thickBot="1">
      <c r="A367" s="551" t="s">
        <v>14</v>
      </c>
      <c r="B367" s="554" t="s">
        <v>28</v>
      </c>
      <c r="C367" s="557"/>
      <c r="D367" s="196" t="s">
        <v>15</v>
      </c>
      <c r="E367" s="57">
        <f t="shared" ref="E367:I367" si="115">SUM(E368:E370)</f>
        <v>0</v>
      </c>
      <c r="F367" s="57">
        <f t="shared" si="115"/>
        <v>0</v>
      </c>
      <c r="G367" s="57">
        <f t="shared" si="115"/>
        <v>0</v>
      </c>
      <c r="H367" s="57">
        <f t="shared" si="115"/>
        <v>0</v>
      </c>
      <c r="I367" s="57">
        <f t="shared" si="115"/>
        <v>0</v>
      </c>
      <c r="J367" s="560"/>
      <c r="K367" s="251">
        <f t="shared" ref="K367:M367" si="116">SUM(K368:K370)</f>
        <v>0</v>
      </c>
      <c r="L367" s="57">
        <f t="shared" si="116"/>
        <v>0</v>
      </c>
      <c r="M367" s="57">
        <f t="shared" si="116"/>
        <v>0</v>
      </c>
      <c r="N367" s="67">
        <f>E367+H367+I367+K367+L367+M367</f>
        <v>0</v>
      </c>
    </row>
    <row r="368" spans="1:14" s="32" customFormat="1" ht="24" hidden="1" thickBot="1">
      <c r="A368" s="552"/>
      <c r="B368" s="555"/>
      <c r="C368" s="558"/>
      <c r="D368" s="197" t="s">
        <v>16</v>
      </c>
      <c r="E368" s="198"/>
      <c r="F368" s="198"/>
      <c r="G368" s="198"/>
      <c r="H368" s="199"/>
      <c r="I368" s="199"/>
      <c r="J368" s="561"/>
      <c r="K368" s="252"/>
      <c r="L368" s="200"/>
      <c r="M368" s="200"/>
      <c r="N368" s="233">
        <f t="shared" ref="N368:N370" si="117">E368+H368+I368+K368+L368+M368</f>
        <v>0</v>
      </c>
    </row>
    <row r="369" spans="1:14" s="32" customFormat="1" ht="24" hidden="1" thickBot="1">
      <c r="A369" s="552"/>
      <c r="B369" s="555"/>
      <c r="C369" s="558"/>
      <c r="D369" s="197" t="s">
        <v>8</v>
      </c>
      <c r="E369" s="198"/>
      <c r="F369" s="198"/>
      <c r="G369" s="198"/>
      <c r="H369" s="199"/>
      <c r="I369" s="199"/>
      <c r="J369" s="561"/>
      <c r="K369" s="252"/>
      <c r="L369" s="200"/>
      <c r="M369" s="200"/>
      <c r="N369" s="233">
        <f t="shared" si="117"/>
        <v>0</v>
      </c>
    </row>
    <row r="370" spans="1:14" s="32" customFormat="1" ht="24" hidden="1" thickBot="1">
      <c r="A370" s="553"/>
      <c r="B370" s="556"/>
      <c r="C370" s="559"/>
      <c r="D370" s="197" t="s">
        <v>9</v>
      </c>
      <c r="E370" s="198"/>
      <c r="F370" s="198"/>
      <c r="G370" s="198"/>
      <c r="H370" s="199"/>
      <c r="I370" s="199"/>
      <c r="J370" s="562"/>
      <c r="K370" s="252"/>
      <c r="L370" s="200"/>
      <c r="M370" s="200"/>
      <c r="N370" s="233">
        <f t="shared" si="117"/>
        <v>0</v>
      </c>
    </row>
    <row r="371" spans="1:14" s="32" customFormat="1" hidden="1" thickBot="1">
      <c r="A371" s="577" t="s">
        <v>11</v>
      </c>
      <c r="B371" s="25" t="s">
        <v>18</v>
      </c>
      <c r="C371" s="35"/>
      <c r="D371" s="36"/>
      <c r="E371" s="202"/>
      <c r="F371" s="202"/>
      <c r="G371" s="202"/>
      <c r="H371" s="202"/>
      <c r="I371" s="202"/>
      <c r="J371" s="203"/>
      <c r="K371" s="256"/>
      <c r="L371" s="200"/>
      <c r="M371" s="200"/>
      <c r="N371" s="204"/>
    </row>
    <row r="372" spans="1:14" s="32" customFormat="1" ht="21" hidden="1" thickBot="1">
      <c r="A372" s="579"/>
      <c r="B372" s="12" t="s">
        <v>112</v>
      </c>
      <c r="C372" s="23"/>
      <c r="D372" s="10"/>
      <c r="E372" s="23"/>
      <c r="F372" s="23"/>
      <c r="G372" s="23"/>
      <c r="H372" s="23"/>
      <c r="I372" s="23"/>
      <c r="J372" s="33"/>
      <c r="K372" s="247"/>
      <c r="L372" s="23"/>
      <c r="M372" s="23"/>
      <c r="N372" s="24"/>
    </row>
    <row r="373" spans="1:14" s="32" customFormat="1" hidden="1" thickBot="1">
      <c r="A373" s="13"/>
      <c r="B373" s="14" t="s">
        <v>12</v>
      </c>
      <c r="C373" s="595" t="s">
        <v>13</v>
      </c>
      <c r="D373" s="596"/>
      <c r="E373" s="596"/>
      <c r="F373" s="596"/>
      <c r="G373" s="596"/>
      <c r="H373" s="596"/>
      <c r="I373" s="596"/>
      <c r="J373" s="596"/>
      <c r="K373" s="549"/>
      <c r="L373" s="549"/>
      <c r="M373" s="549"/>
      <c r="N373" s="550"/>
    </row>
    <row r="374" spans="1:14" s="32" customFormat="1" ht="23.25" hidden="1" thickBot="1">
      <c r="A374" s="551" t="s">
        <v>23</v>
      </c>
      <c r="B374" s="554" t="s">
        <v>28</v>
      </c>
      <c r="C374" s="557"/>
      <c r="D374" s="196" t="s">
        <v>15</v>
      </c>
      <c r="E374" s="57">
        <f t="shared" ref="E374:I374" si="118">SUM(E375:E377)</f>
        <v>0</v>
      </c>
      <c r="F374" s="57">
        <f t="shared" si="118"/>
        <v>0</v>
      </c>
      <c r="G374" s="57">
        <f t="shared" si="118"/>
        <v>0</v>
      </c>
      <c r="H374" s="57">
        <f t="shared" si="118"/>
        <v>0</v>
      </c>
      <c r="I374" s="57">
        <f t="shared" si="118"/>
        <v>0</v>
      </c>
      <c r="J374" s="560"/>
      <c r="K374" s="251">
        <f t="shared" ref="K374:M374" si="119">SUM(K375:K377)</f>
        <v>0</v>
      </c>
      <c r="L374" s="57">
        <f t="shared" si="119"/>
        <v>0</v>
      </c>
      <c r="M374" s="57">
        <f t="shared" si="119"/>
        <v>0</v>
      </c>
      <c r="N374" s="67">
        <f>E374+H374+I374+K374+L374+M374</f>
        <v>0</v>
      </c>
    </row>
    <row r="375" spans="1:14" s="32" customFormat="1" ht="24" hidden="1" thickBot="1">
      <c r="A375" s="552"/>
      <c r="B375" s="555"/>
      <c r="C375" s="558"/>
      <c r="D375" s="197" t="s">
        <v>16</v>
      </c>
      <c r="E375" s="198"/>
      <c r="F375" s="198"/>
      <c r="G375" s="198"/>
      <c r="H375" s="199"/>
      <c r="I375" s="199"/>
      <c r="J375" s="561"/>
      <c r="K375" s="252"/>
      <c r="L375" s="200"/>
      <c r="M375" s="200"/>
      <c r="N375" s="233">
        <f t="shared" ref="N375:N377" si="120">E375+H375+I375+K375+L375+M375</f>
        <v>0</v>
      </c>
    </row>
    <row r="376" spans="1:14" s="32" customFormat="1" ht="24" hidden="1" thickBot="1">
      <c r="A376" s="552"/>
      <c r="B376" s="555"/>
      <c r="C376" s="558"/>
      <c r="D376" s="197" t="s">
        <v>8</v>
      </c>
      <c r="E376" s="198"/>
      <c r="F376" s="198"/>
      <c r="G376" s="198"/>
      <c r="H376" s="199"/>
      <c r="I376" s="199"/>
      <c r="J376" s="561"/>
      <c r="K376" s="252"/>
      <c r="L376" s="200"/>
      <c r="M376" s="200"/>
      <c r="N376" s="233">
        <f t="shared" si="120"/>
        <v>0</v>
      </c>
    </row>
    <row r="377" spans="1:14" s="32" customFormat="1" ht="24" hidden="1" thickBot="1">
      <c r="A377" s="552"/>
      <c r="B377" s="556"/>
      <c r="C377" s="558"/>
      <c r="D377" s="197" t="s">
        <v>9</v>
      </c>
      <c r="E377" s="198"/>
      <c r="F377" s="198"/>
      <c r="G377" s="198"/>
      <c r="H377" s="199"/>
      <c r="I377" s="199"/>
      <c r="J377" s="562"/>
      <c r="K377" s="252"/>
      <c r="L377" s="200"/>
      <c r="M377" s="200"/>
      <c r="N377" s="233">
        <f t="shared" si="120"/>
        <v>0</v>
      </c>
    </row>
    <row r="378" spans="1:14" s="32" customFormat="1" ht="39.75" hidden="1" thickBot="1">
      <c r="A378" s="68" t="s">
        <v>22</v>
      </c>
      <c r="B378" s="69" t="s">
        <v>24</v>
      </c>
      <c r="C378" s="70"/>
      <c r="D378" s="71"/>
      <c r="E378" s="209"/>
      <c r="F378" s="209"/>
      <c r="G378" s="209"/>
      <c r="H378" s="209"/>
      <c r="I378" s="209"/>
      <c r="J378" s="210"/>
      <c r="K378" s="253"/>
      <c r="L378" s="211"/>
      <c r="M378" s="211"/>
      <c r="N378" s="212"/>
    </row>
    <row r="379" spans="1:14" s="32" customFormat="1" ht="21" hidden="1" thickBot="1">
      <c r="A379" s="585" t="s">
        <v>27</v>
      </c>
      <c r="B379" s="586"/>
      <c r="C379" s="586"/>
      <c r="D379" s="586"/>
      <c r="E379" s="586"/>
      <c r="F379" s="586"/>
      <c r="G379" s="586"/>
      <c r="H379" s="586"/>
      <c r="I379" s="586"/>
      <c r="J379" s="586"/>
      <c r="K379" s="586"/>
      <c r="L379" s="586"/>
      <c r="M379" s="586"/>
      <c r="N379" s="587"/>
    </row>
    <row r="380" spans="1:14" s="32" customFormat="1" hidden="1" thickBot="1">
      <c r="A380" s="576" t="s">
        <v>10</v>
      </c>
      <c r="B380" s="5" t="s">
        <v>18</v>
      </c>
      <c r="C380" s="26"/>
      <c r="D380" s="27"/>
      <c r="E380" s="26"/>
      <c r="F380" s="26"/>
      <c r="G380" s="26"/>
      <c r="H380" s="26"/>
      <c r="I380" s="26"/>
      <c r="J380" s="34"/>
      <c r="K380" s="254"/>
      <c r="L380" s="4"/>
      <c r="M380" s="4"/>
      <c r="N380" s="30"/>
    </row>
    <row r="381" spans="1:14" s="32" customFormat="1" ht="21" hidden="1" thickBot="1">
      <c r="A381" s="577"/>
      <c r="B381" s="6" t="s">
        <v>112</v>
      </c>
      <c r="C381" s="11"/>
      <c r="D381" s="8"/>
      <c r="E381" s="11"/>
      <c r="F381" s="11"/>
      <c r="G381" s="11"/>
      <c r="H381" s="11"/>
      <c r="I381" s="11"/>
      <c r="J381" s="37"/>
      <c r="K381" s="255"/>
      <c r="L381" s="7"/>
      <c r="M381" s="7"/>
      <c r="N381" s="9"/>
    </row>
    <row r="382" spans="1:14" s="32" customFormat="1" hidden="1" thickBot="1">
      <c r="A382" s="15"/>
      <c r="B382" s="16" t="s">
        <v>12</v>
      </c>
      <c r="C382" s="578" t="s">
        <v>13</v>
      </c>
      <c r="D382" s="578"/>
      <c r="E382" s="578"/>
      <c r="F382" s="578"/>
      <c r="G382" s="578"/>
      <c r="H382" s="578"/>
      <c r="I382" s="578"/>
      <c r="J382" s="578"/>
      <c r="K382" s="549"/>
      <c r="L382" s="549"/>
      <c r="M382" s="549"/>
      <c r="N382" s="550"/>
    </row>
    <row r="383" spans="1:14" s="32" customFormat="1" ht="23.25" hidden="1" thickBot="1">
      <c r="A383" s="552" t="s">
        <v>14</v>
      </c>
      <c r="B383" s="554" t="s">
        <v>28</v>
      </c>
      <c r="C383" s="592"/>
      <c r="D383" s="196" t="s">
        <v>15</v>
      </c>
      <c r="E383" s="57">
        <f t="shared" ref="E383:I383" si="121">SUM(E384:E386)</f>
        <v>0</v>
      </c>
      <c r="F383" s="57">
        <f t="shared" si="121"/>
        <v>0</v>
      </c>
      <c r="G383" s="57">
        <f t="shared" si="121"/>
        <v>0</v>
      </c>
      <c r="H383" s="57">
        <f t="shared" si="121"/>
        <v>0</v>
      </c>
      <c r="I383" s="57">
        <f t="shared" si="121"/>
        <v>0</v>
      </c>
      <c r="J383" s="560"/>
      <c r="K383" s="251">
        <f t="shared" ref="K383:M383" si="122">SUM(K384:K386)</f>
        <v>0</v>
      </c>
      <c r="L383" s="57">
        <f t="shared" si="122"/>
        <v>0</v>
      </c>
      <c r="M383" s="57">
        <f t="shared" si="122"/>
        <v>0</v>
      </c>
      <c r="N383" s="67">
        <f>E383+H383+I383+K383+L383+M383</f>
        <v>0</v>
      </c>
    </row>
    <row r="384" spans="1:14" s="32" customFormat="1" ht="24" hidden="1" thickBot="1">
      <c r="A384" s="552"/>
      <c r="B384" s="555"/>
      <c r="C384" s="593"/>
      <c r="D384" s="197" t="s">
        <v>16</v>
      </c>
      <c r="E384" s="198"/>
      <c r="F384" s="198"/>
      <c r="G384" s="198"/>
      <c r="H384" s="199"/>
      <c r="I384" s="199"/>
      <c r="J384" s="561"/>
      <c r="K384" s="252"/>
      <c r="L384" s="200"/>
      <c r="M384" s="200"/>
      <c r="N384" s="233">
        <f t="shared" ref="N384:N386" si="123">E384+H384+I384+K384+L384+M384</f>
        <v>0</v>
      </c>
    </row>
    <row r="385" spans="1:14" s="32" customFormat="1" ht="24" hidden="1" thickBot="1">
      <c r="A385" s="552"/>
      <c r="B385" s="555"/>
      <c r="C385" s="593"/>
      <c r="D385" s="197" t="s">
        <v>8</v>
      </c>
      <c r="E385" s="198"/>
      <c r="F385" s="198"/>
      <c r="G385" s="198"/>
      <c r="H385" s="199"/>
      <c r="I385" s="199"/>
      <c r="J385" s="561"/>
      <c r="K385" s="252"/>
      <c r="L385" s="200"/>
      <c r="M385" s="200"/>
      <c r="N385" s="233">
        <f t="shared" si="123"/>
        <v>0</v>
      </c>
    </row>
    <row r="386" spans="1:14" s="32" customFormat="1" ht="24" hidden="1" thickBot="1">
      <c r="A386" s="552"/>
      <c r="B386" s="555"/>
      <c r="C386" s="593"/>
      <c r="D386" s="197" t="s">
        <v>9</v>
      </c>
      <c r="E386" s="198"/>
      <c r="F386" s="198"/>
      <c r="G386" s="198"/>
      <c r="H386" s="199"/>
      <c r="I386" s="199"/>
      <c r="J386" s="562"/>
      <c r="K386" s="252"/>
      <c r="L386" s="200"/>
      <c r="M386" s="200"/>
      <c r="N386" s="233">
        <f t="shared" si="123"/>
        <v>0</v>
      </c>
    </row>
    <row r="387" spans="1:14" s="32" customFormat="1" ht="41.25" hidden="1" thickBot="1">
      <c r="A387" s="563" t="str">
        <f>E357</f>
        <v>X</v>
      </c>
      <c r="B387" s="56" t="s">
        <v>46</v>
      </c>
      <c r="C387" s="565"/>
      <c r="D387" s="41" t="s">
        <v>7</v>
      </c>
      <c r="E387" s="213">
        <f>E388+E389+E390</f>
        <v>0</v>
      </c>
      <c r="F387" s="213">
        <f t="shared" ref="F387:I387" si="124">F388+F389+F390</f>
        <v>0</v>
      </c>
      <c r="G387" s="213">
        <f t="shared" si="124"/>
        <v>0</v>
      </c>
      <c r="H387" s="213">
        <f t="shared" si="124"/>
        <v>0</v>
      </c>
      <c r="I387" s="213">
        <f t="shared" si="124"/>
        <v>0</v>
      </c>
      <c r="J387" s="567"/>
      <c r="K387" s="248">
        <f t="shared" ref="K387:N387" si="125">K388+K389+K390</f>
        <v>0</v>
      </c>
      <c r="L387" s="213">
        <f t="shared" si="125"/>
        <v>0</v>
      </c>
      <c r="M387" s="213">
        <f t="shared" si="125"/>
        <v>0</v>
      </c>
      <c r="N387" s="214">
        <f t="shared" si="125"/>
        <v>0</v>
      </c>
    </row>
    <row r="388" spans="1:14" s="32" customFormat="1" ht="21" hidden="1" thickBot="1">
      <c r="A388" s="563"/>
      <c r="B388" s="570" t="str">
        <f>F357</f>
        <v>КУЛЬТУРА</v>
      </c>
      <c r="C388" s="565"/>
      <c r="D388" s="42" t="s">
        <v>16</v>
      </c>
      <c r="E388" s="215"/>
      <c r="F388" s="215"/>
      <c r="G388" s="215"/>
      <c r="H388" s="215"/>
      <c r="I388" s="215"/>
      <c r="J388" s="568"/>
      <c r="K388" s="249"/>
      <c r="L388" s="216"/>
      <c r="M388" s="216"/>
      <c r="N388" s="311">
        <f t="shared" ref="N388:N390" si="126">E388+H388+I388+K388+L388+M388</f>
        <v>0</v>
      </c>
    </row>
    <row r="389" spans="1:14" s="32" customFormat="1" ht="21" hidden="1" thickBot="1">
      <c r="A389" s="563"/>
      <c r="B389" s="571"/>
      <c r="C389" s="565"/>
      <c r="D389" s="42" t="s">
        <v>8</v>
      </c>
      <c r="E389" s="215"/>
      <c r="F389" s="215"/>
      <c r="G389" s="215"/>
      <c r="H389" s="215"/>
      <c r="I389" s="215"/>
      <c r="J389" s="568"/>
      <c r="K389" s="249"/>
      <c r="L389" s="216"/>
      <c r="M389" s="216"/>
      <c r="N389" s="311">
        <f t="shared" si="126"/>
        <v>0</v>
      </c>
    </row>
    <row r="390" spans="1:14" s="32" customFormat="1" ht="21" hidden="1" thickBot="1">
      <c r="A390" s="564"/>
      <c r="B390" s="572"/>
      <c r="C390" s="566"/>
      <c r="D390" s="368" t="s">
        <v>9</v>
      </c>
      <c r="E390" s="369"/>
      <c r="F390" s="369"/>
      <c r="G390" s="369"/>
      <c r="H390" s="369"/>
      <c r="I390" s="369"/>
      <c r="J390" s="569"/>
      <c r="K390" s="249"/>
      <c r="L390" s="370"/>
      <c r="M390" s="370"/>
      <c r="N390" s="371">
        <f t="shared" si="126"/>
        <v>0</v>
      </c>
    </row>
    <row r="391" spans="1:14" s="32" customFormat="1" ht="48.75" customHeight="1" thickBot="1">
      <c r="A391" s="52"/>
      <c r="B391" s="53"/>
      <c r="C391" s="53"/>
      <c r="D391" s="53"/>
      <c r="E391" s="82" t="s">
        <v>68</v>
      </c>
      <c r="F391" s="81" t="s">
        <v>67</v>
      </c>
      <c r="G391" s="83"/>
      <c r="H391" s="53"/>
      <c r="I391" s="53"/>
      <c r="J391" s="53"/>
      <c r="K391" s="245"/>
      <c r="L391" s="53"/>
      <c r="M391" s="53"/>
      <c r="N391" s="54"/>
    </row>
    <row r="392" spans="1:14" s="32" customFormat="1" ht="21" thickBot="1">
      <c r="A392" s="573" t="s">
        <v>164</v>
      </c>
      <c r="B392" s="574"/>
      <c r="C392" s="574"/>
      <c r="D392" s="574"/>
      <c r="E392" s="574"/>
      <c r="F392" s="574"/>
      <c r="G392" s="574"/>
      <c r="H392" s="574"/>
      <c r="I392" s="574"/>
      <c r="J392" s="574"/>
      <c r="K392" s="574"/>
      <c r="L392" s="574"/>
      <c r="M392" s="574"/>
      <c r="N392" s="575"/>
    </row>
    <row r="393" spans="1:14" s="32" customFormat="1" ht="78">
      <c r="A393" s="576" t="s">
        <v>14</v>
      </c>
      <c r="B393" s="420" t="s">
        <v>165</v>
      </c>
      <c r="C393" s="62"/>
      <c r="D393" s="424">
        <v>43831</v>
      </c>
      <c r="E393" s="62">
        <v>10</v>
      </c>
      <c r="F393" s="62"/>
      <c r="G393" s="62"/>
      <c r="H393" s="62"/>
      <c r="I393" s="62"/>
      <c r="J393" s="64"/>
      <c r="K393" s="246"/>
      <c r="L393" s="65"/>
      <c r="M393" s="65"/>
      <c r="N393" s="66"/>
    </row>
    <row r="394" spans="1:14" s="32" customFormat="1" ht="21" thickBot="1">
      <c r="A394" s="579"/>
      <c r="B394" s="12" t="s">
        <v>112</v>
      </c>
      <c r="C394" s="23"/>
      <c r="D394" s="10"/>
      <c r="E394" s="23">
        <v>4</v>
      </c>
      <c r="F394" s="23"/>
      <c r="G394" s="23"/>
      <c r="H394" s="23"/>
      <c r="I394" s="23"/>
      <c r="J394" s="33"/>
      <c r="K394" s="247"/>
      <c r="L394" s="23"/>
      <c r="M394" s="23"/>
      <c r="N394" s="24"/>
    </row>
    <row r="395" spans="1:14" s="32" customFormat="1" hidden="1" thickBot="1">
      <c r="A395" s="13"/>
      <c r="B395" s="14" t="s">
        <v>12</v>
      </c>
      <c r="C395" s="595" t="s">
        <v>13</v>
      </c>
      <c r="D395" s="596"/>
      <c r="E395" s="596"/>
      <c r="F395" s="596"/>
      <c r="G395" s="596"/>
      <c r="H395" s="596"/>
      <c r="I395" s="596"/>
      <c r="J395" s="596"/>
      <c r="K395" s="549"/>
      <c r="L395" s="549"/>
      <c r="M395" s="549"/>
      <c r="N395" s="550"/>
    </row>
    <row r="396" spans="1:14" s="32" customFormat="1" ht="23.25" hidden="1" thickBot="1">
      <c r="A396" s="551" t="s">
        <v>14</v>
      </c>
      <c r="B396" s="554" t="s">
        <v>28</v>
      </c>
      <c r="C396" s="557"/>
      <c r="D396" s="196" t="s">
        <v>15</v>
      </c>
      <c r="E396" s="57">
        <f t="shared" ref="E396:I396" si="127">SUM(E397:E399)</f>
        <v>0</v>
      </c>
      <c r="F396" s="57">
        <f t="shared" si="127"/>
        <v>0</v>
      </c>
      <c r="G396" s="57">
        <f t="shared" si="127"/>
        <v>0</v>
      </c>
      <c r="H396" s="57">
        <f t="shared" si="127"/>
        <v>0</v>
      </c>
      <c r="I396" s="57">
        <f t="shared" si="127"/>
        <v>0</v>
      </c>
      <c r="J396" s="560"/>
      <c r="K396" s="251">
        <f t="shared" ref="K396:M396" si="128">SUM(K397:K399)</f>
        <v>0</v>
      </c>
      <c r="L396" s="57">
        <f t="shared" si="128"/>
        <v>0</v>
      </c>
      <c r="M396" s="57">
        <f t="shared" si="128"/>
        <v>0</v>
      </c>
      <c r="N396" s="67">
        <f>E396+H396+I396+K396+L396+M396</f>
        <v>0</v>
      </c>
    </row>
    <row r="397" spans="1:14" s="32" customFormat="1" ht="24" hidden="1" thickBot="1">
      <c r="A397" s="552"/>
      <c r="B397" s="555"/>
      <c r="C397" s="558"/>
      <c r="D397" s="197" t="s">
        <v>16</v>
      </c>
      <c r="E397" s="198"/>
      <c r="F397" s="198"/>
      <c r="G397" s="198"/>
      <c r="H397" s="199"/>
      <c r="I397" s="199"/>
      <c r="J397" s="561"/>
      <c r="K397" s="252"/>
      <c r="L397" s="200"/>
      <c r="M397" s="200"/>
      <c r="N397" s="233">
        <f t="shared" ref="N397:N399" si="129">E397+H397+I397+K397+L397+M397</f>
        <v>0</v>
      </c>
    </row>
    <row r="398" spans="1:14" s="32" customFormat="1" ht="24" hidden="1" thickBot="1">
      <c r="A398" s="552"/>
      <c r="B398" s="555"/>
      <c r="C398" s="558"/>
      <c r="D398" s="197" t="s">
        <v>8</v>
      </c>
      <c r="E398" s="198"/>
      <c r="F398" s="198"/>
      <c r="G398" s="198"/>
      <c r="H398" s="199"/>
      <c r="I398" s="199"/>
      <c r="J398" s="561"/>
      <c r="K398" s="252"/>
      <c r="L398" s="200"/>
      <c r="M398" s="200"/>
      <c r="N398" s="233">
        <f t="shared" si="129"/>
        <v>0</v>
      </c>
    </row>
    <row r="399" spans="1:14" s="32" customFormat="1" ht="24" hidden="1" thickBot="1">
      <c r="A399" s="553"/>
      <c r="B399" s="556"/>
      <c r="C399" s="559"/>
      <c r="D399" s="197" t="s">
        <v>9</v>
      </c>
      <c r="E399" s="198"/>
      <c r="F399" s="198"/>
      <c r="G399" s="198"/>
      <c r="H399" s="199"/>
      <c r="I399" s="199"/>
      <c r="J399" s="562"/>
      <c r="K399" s="252"/>
      <c r="L399" s="200"/>
      <c r="M399" s="200"/>
      <c r="N399" s="233">
        <f t="shared" si="129"/>
        <v>0</v>
      </c>
    </row>
    <row r="400" spans="1:14" s="32" customFormat="1" hidden="1" thickBot="1">
      <c r="A400" s="577" t="s">
        <v>11</v>
      </c>
      <c r="B400" s="25" t="s">
        <v>18</v>
      </c>
      <c r="C400" s="35"/>
      <c r="D400" s="36"/>
      <c r="E400" s="202"/>
      <c r="F400" s="202"/>
      <c r="G400" s="202"/>
      <c r="H400" s="202"/>
      <c r="I400" s="202"/>
      <c r="J400" s="203"/>
      <c r="K400" s="256"/>
      <c r="L400" s="200"/>
      <c r="M400" s="200"/>
      <c r="N400" s="204"/>
    </row>
    <row r="401" spans="1:14" s="32" customFormat="1" ht="21" hidden="1" thickBot="1">
      <c r="A401" s="579"/>
      <c r="B401" s="12" t="s">
        <v>112</v>
      </c>
      <c r="C401" s="23"/>
      <c r="D401" s="10"/>
      <c r="E401" s="23"/>
      <c r="F401" s="23"/>
      <c r="G401" s="23"/>
      <c r="H401" s="23"/>
      <c r="I401" s="23"/>
      <c r="J401" s="33"/>
      <c r="K401" s="247"/>
      <c r="L401" s="23"/>
      <c r="M401" s="23"/>
      <c r="N401" s="24"/>
    </row>
    <row r="402" spans="1:14" s="32" customFormat="1" hidden="1" thickBot="1">
      <c r="A402" s="13"/>
      <c r="B402" s="14" t="s">
        <v>12</v>
      </c>
      <c r="C402" s="595" t="s">
        <v>13</v>
      </c>
      <c r="D402" s="596"/>
      <c r="E402" s="596"/>
      <c r="F402" s="596"/>
      <c r="G402" s="596"/>
      <c r="H402" s="596"/>
      <c r="I402" s="596"/>
      <c r="J402" s="596"/>
      <c r="K402" s="549"/>
      <c r="L402" s="549"/>
      <c r="M402" s="549"/>
      <c r="N402" s="550"/>
    </row>
    <row r="403" spans="1:14" s="32" customFormat="1" ht="23.25" hidden="1" thickBot="1">
      <c r="A403" s="551" t="s">
        <v>23</v>
      </c>
      <c r="B403" s="554" t="s">
        <v>28</v>
      </c>
      <c r="C403" s="557"/>
      <c r="D403" s="196" t="s">
        <v>15</v>
      </c>
      <c r="E403" s="57">
        <f t="shared" ref="E403:I403" si="130">SUM(E404:E406)</f>
        <v>0</v>
      </c>
      <c r="F403" s="57">
        <f t="shared" si="130"/>
        <v>0</v>
      </c>
      <c r="G403" s="57">
        <f t="shared" si="130"/>
        <v>0</v>
      </c>
      <c r="H403" s="57">
        <f t="shared" si="130"/>
        <v>0</v>
      </c>
      <c r="I403" s="57">
        <f t="shared" si="130"/>
        <v>0</v>
      </c>
      <c r="J403" s="560"/>
      <c r="K403" s="251">
        <f t="shared" ref="K403:M403" si="131">SUM(K404:K406)</f>
        <v>0</v>
      </c>
      <c r="L403" s="57">
        <f t="shared" si="131"/>
        <v>0</v>
      </c>
      <c r="M403" s="57">
        <f t="shared" si="131"/>
        <v>0</v>
      </c>
      <c r="N403" s="67">
        <f>E403+H403+I403+K403+L403+M403</f>
        <v>0</v>
      </c>
    </row>
    <row r="404" spans="1:14" s="32" customFormat="1" ht="24" hidden="1" thickBot="1">
      <c r="A404" s="552"/>
      <c r="B404" s="555"/>
      <c r="C404" s="558"/>
      <c r="D404" s="197" t="s">
        <v>16</v>
      </c>
      <c r="E404" s="198"/>
      <c r="F404" s="198"/>
      <c r="G404" s="198"/>
      <c r="H404" s="199"/>
      <c r="I404" s="199"/>
      <c r="J404" s="561"/>
      <c r="K404" s="252"/>
      <c r="L404" s="200"/>
      <c r="M404" s="200"/>
      <c r="N404" s="233">
        <f t="shared" ref="N404:N406" si="132">E404+H404+I404+K404+L404+M404</f>
        <v>0</v>
      </c>
    </row>
    <row r="405" spans="1:14" s="32" customFormat="1" ht="24" hidden="1" thickBot="1">
      <c r="A405" s="552"/>
      <c r="B405" s="555"/>
      <c r="C405" s="558"/>
      <c r="D405" s="197" t="s">
        <v>8</v>
      </c>
      <c r="E405" s="198"/>
      <c r="F405" s="198"/>
      <c r="G405" s="198"/>
      <c r="H405" s="199"/>
      <c r="I405" s="199"/>
      <c r="J405" s="561"/>
      <c r="K405" s="252"/>
      <c r="L405" s="200"/>
      <c r="M405" s="200"/>
      <c r="N405" s="233">
        <f t="shared" si="132"/>
        <v>0</v>
      </c>
    </row>
    <row r="406" spans="1:14" s="32" customFormat="1" ht="24" hidden="1" thickBot="1">
      <c r="A406" s="552"/>
      <c r="B406" s="556"/>
      <c r="C406" s="558"/>
      <c r="D406" s="197" t="s">
        <v>9</v>
      </c>
      <c r="E406" s="198"/>
      <c r="F406" s="198"/>
      <c r="G406" s="198"/>
      <c r="H406" s="199"/>
      <c r="I406" s="199"/>
      <c r="J406" s="562"/>
      <c r="K406" s="252"/>
      <c r="L406" s="200"/>
      <c r="M406" s="200"/>
      <c r="N406" s="233">
        <f t="shared" si="132"/>
        <v>0</v>
      </c>
    </row>
    <row r="407" spans="1:14" s="32" customFormat="1" ht="39.75" hidden="1" thickBot="1">
      <c r="A407" s="68" t="s">
        <v>22</v>
      </c>
      <c r="B407" s="69" t="s">
        <v>24</v>
      </c>
      <c r="C407" s="70"/>
      <c r="D407" s="71"/>
      <c r="E407" s="209"/>
      <c r="F407" s="209"/>
      <c r="G407" s="209"/>
      <c r="H407" s="209"/>
      <c r="I407" s="209"/>
      <c r="J407" s="210"/>
      <c r="K407" s="253"/>
      <c r="L407" s="211"/>
      <c r="M407" s="211"/>
      <c r="N407" s="212"/>
    </row>
    <row r="408" spans="1:14" s="32" customFormat="1" ht="21" thickBot="1">
      <c r="A408" s="585" t="s">
        <v>166</v>
      </c>
      <c r="B408" s="586"/>
      <c r="C408" s="586"/>
      <c r="D408" s="586"/>
      <c r="E408" s="586"/>
      <c r="F408" s="586"/>
      <c r="G408" s="586"/>
      <c r="H408" s="586"/>
      <c r="I408" s="586"/>
      <c r="J408" s="586"/>
      <c r="K408" s="586"/>
      <c r="L408" s="586"/>
      <c r="M408" s="586"/>
      <c r="N408" s="587"/>
    </row>
    <row r="409" spans="1:14" s="32" customFormat="1" ht="78">
      <c r="A409" s="576" t="s">
        <v>23</v>
      </c>
      <c r="B409" s="420" t="s">
        <v>167</v>
      </c>
      <c r="C409" s="26"/>
      <c r="D409" s="424">
        <v>43831</v>
      </c>
      <c r="E409" s="26">
        <v>3</v>
      </c>
      <c r="F409" s="26"/>
      <c r="G409" s="26"/>
      <c r="H409" s="26"/>
      <c r="I409" s="26"/>
      <c r="J409" s="34"/>
      <c r="K409" s="254"/>
      <c r="L409" s="4"/>
      <c r="M409" s="4"/>
      <c r="N409" s="30"/>
    </row>
    <row r="410" spans="1:14" s="32" customFormat="1" ht="21" thickBot="1">
      <c r="A410" s="577"/>
      <c r="B410" s="6" t="s">
        <v>112</v>
      </c>
      <c r="C410" s="11"/>
      <c r="D410" s="439">
        <v>43831</v>
      </c>
      <c r="E410" s="11">
        <v>6</v>
      </c>
      <c r="F410" s="11"/>
      <c r="G410" s="11"/>
      <c r="H410" s="11"/>
      <c r="I410" s="11"/>
      <c r="J410" s="37"/>
      <c r="K410" s="255"/>
      <c r="L410" s="7"/>
      <c r="M410" s="7"/>
      <c r="N410" s="9"/>
    </row>
    <row r="411" spans="1:14" s="31" customFormat="1" ht="21" customHeight="1" thickBot="1">
      <c r="A411" s="664" t="s">
        <v>168</v>
      </c>
      <c r="B411" s="665"/>
      <c r="C411" s="665"/>
      <c r="D411" s="665"/>
      <c r="E411" s="665"/>
      <c r="F411" s="665"/>
      <c r="G411" s="665"/>
      <c r="H411" s="665"/>
      <c r="I411" s="665"/>
      <c r="J411" s="665"/>
      <c r="K411" s="665"/>
      <c r="L411" s="665"/>
      <c r="M411" s="665"/>
      <c r="N411" s="666"/>
    </row>
    <row r="412" spans="1:14" s="31" customFormat="1" ht="54" customHeight="1">
      <c r="A412" s="534" t="s">
        <v>178</v>
      </c>
      <c r="B412" s="420" t="s">
        <v>169</v>
      </c>
      <c r="C412" s="479"/>
      <c r="D412" s="424">
        <v>43831</v>
      </c>
      <c r="E412" s="479">
        <v>3</v>
      </c>
      <c r="F412" s="479"/>
      <c r="G412" s="479"/>
      <c r="H412" s="479"/>
      <c r="I412" s="479"/>
      <c r="J412" s="490"/>
      <c r="K412" s="491"/>
      <c r="L412" s="491"/>
      <c r="M412" s="491"/>
      <c r="N412" s="492"/>
    </row>
    <row r="413" spans="1:14" s="31" customFormat="1" ht="21" thickBot="1">
      <c r="A413" s="539"/>
      <c r="B413" s="498" t="s">
        <v>112</v>
      </c>
      <c r="C413" s="499"/>
      <c r="D413" s="439">
        <v>43831</v>
      </c>
      <c r="E413" s="499">
        <v>0</v>
      </c>
      <c r="F413" s="499"/>
      <c r="G413" s="499"/>
      <c r="H413" s="499"/>
      <c r="I413" s="499"/>
      <c r="J413" s="500"/>
      <c r="K413" s="501"/>
      <c r="L413" s="501"/>
      <c r="M413" s="501"/>
      <c r="N413" s="478"/>
    </row>
    <row r="414" spans="1:14" s="31" customFormat="1" ht="21" customHeight="1" thickBot="1">
      <c r="A414" s="664" t="s">
        <v>170</v>
      </c>
      <c r="B414" s="665"/>
      <c r="C414" s="665"/>
      <c r="D414" s="665"/>
      <c r="E414" s="665"/>
      <c r="F414" s="665"/>
      <c r="G414" s="665"/>
      <c r="H414" s="665"/>
      <c r="I414" s="665"/>
      <c r="J414" s="665"/>
      <c r="K414" s="665"/>
      <c r="L414" s="665"/>
      <c r="M414" s="665"/>
      <c r="N414" s="666"/>
    </row>
    <row r="415" spans="1:14" s="31" customFormat="1" ht="158.25" customHeight="1">
      <c r="A415" s="534" t="s">
        <v>186</v>
      </c>
      <c r="B415" s="502" t="s">
        <v>171</v>
      </c>
      <c r="C415" s="493">
        <v>0</v>
      </c>
      <c r="D415" s="424">
        <v>43831</v>
      </c>
      <c r="E415" s="495">
        <v>1</v>
      </c>
      <c r="F415" s="494"/>
      <c r="G415" s="494"/>
      <c r="H415" s="496">
        <v>2</v>
      </c>
      <c r="I415" s="496">
        <v>3</v>
      </c>
      <c r="J415" s="496"/>
      <c r="K415" s="496">
        <v>0</v>
      </c>
      <c r="L415" s="496">
        <v>4</v>
      </c>
      <c r="M415" s="496">
        <v>5</v>
      </c>
      <c r="N415" s="497">
        <v>0</v>
      </c>
    </row>
    <row r="416" spans="1:14" s="31" customFormat="1" ht="21" thickBot="1">
      <c r="A416" s="539"/>
      <c r="B416" s="498" t="s">
        <v>112</v>
      </c>
      <c r="C416" s="499"/>
      <c r="D416" s="439">
        <v>43831</v>
      </c>
      <c r="E416" s="499">
        <v>0</v>
      </c>
      <c r="F416" s="499"/>
      <c r="G416" s="499"/>
      <c r="H416" s="499"/>
      <c r="I416" s="499"/>
      <c r="J416" s="500"/>
      <c r="K416" s="501"/>
      <c r="L416" s="501"/>
      <c r="M416" s="501"/>
      <c r="N416" s="478"/>
    </row>
    <row r="417" spans="1:14" s="31" customFormat="1" ht="21" customHeight="1" thickBot="1">
      <c r="A417" s="664" t="s">
        <v>172</v>
      </c>
      <c r="B417" s="665"/>
      <c r="C417" s="665"/>
      <c r="D417" s="665"/>
      <c r="E417" s="665"/>
      <c r="F417" s="665"/>
      <c r="G417" s="665"/>
      <c r="H417" s="665"/>
      <c r="I417" s="665"/>
      <c r="J417" s="665"/>
      <c r="K417" s="665"/>
      <c r="L417" s="665"/>
      <c r="M417" s="665"/>
      <c r="N417" s="666"/>
    </row>
    <row r="418" spans="1:14" s="31" customFormat="1" ht="116.25" customHeight="1">
      <c r="A418" s="667" t="s">
        <v>174</v>
      </c>
      <c r="B418" s="503" t="s">
        <v>173</v>
      </c>
      <c r="C418" s="493">
        <v>0</v>
      </c>
      <c r="D418" s="504">
        <v>43831</v>
      </c>
      <c r="E418" s="505">
        <v>0.26700000000000002</v>
      </c>
      <c r="F418" s="494"/>
      <c r="G418" s="494"/>
      <c r="H418" s="496">
        <v>0.40799999999999997</v>
      </c>
      <c r="I418" s="496">
        <v>0.53700000000000003</v>
      </c>
      <c r="J418" s="496"/>
      <c r="K418" s="496">
        <v>0</v>
      </c>
      <c r="L418" s="496">
        <v>0.66200000000000003</v>
      </c>
      <c r="M418" s="496">
        <v>0.76600000000000001</v>
      </c>
      <c r="N418" s="497">
        <v>0</v>
      </c>
    </row>
    <row r="419" spans="1:14" s="31" customFormat="1">
      <c r="A419" s="668"/>
      <c r="B419" s="506" t="s">
        <v>112</v>
      </c>
      <c r="C419" s="481"/>
      <c r="D419" s="439">
        <v>43831</v>
      </c>
      <c r="E419" s="481">
        <v>0</v>
      </c>
      <c r="F419" s="481"/>
      <c r="G419" s="481"/>
      <c r="H419" s="481"/>
      <c r="I419" s="481"/>
      <c r="J419" s="481"/>
      <c r="K419" s="460"/>
      <c r="L419" s="460"/>
      <c r="M419" s="460"/>
      <c r="N419" s="460"/>
    </row>
    <row r="420" spans="1:14" s="32" customFormat="1" ht="19.5" hidden="1">
      <c r="A420" s="15"/>
      <c r="B420" s="16" t="s">
        <v>12</v>
      </c>
      <c r="C420" s="578" t="s">
        <v>13</v>
      </c>
      <c r="D420" s="578"/>
      <c r="E420" s="578"/>
      <c r="F420" s="578"/>
      <c r="G420" s="578"/>
      <c r="H420" s="578"/>
      <c r="I420" s="578"/>
      <c r="J420" s="578"/>
      <c r="K420" s="549"/>
      <c r="L420" s="549"/>
      <c r="M420" s="549"/>
      <c r="N420" s="550"/>
    </row>
    <row r="421" spans="1:14" s="32" customFormat="1" ht="22.5" hidden="1">
      <c r="A421" s="552" t="s">
        <v>14</v>
      </c>
      <c r="B421" s="554" t="s">
        <v>28</v>
      </c>
      <c r="C421" s="592"/>
      <c r="D421" s="196" t="s">
        <v>15</v>
      </c>
      <c r="E421" s="57">
        <f t="shared" ref="E421:I421" si="133">SUM(E422:E424)</f>
        <v>0</v>
      </c>
      <c r="F421" s="57">
        <f t="shared" si="133"/>
        <v>0</v>
      </c>
      <c r="G421" s="57">
        <f t="shared" si="133"/>
        <v>0</v>
      </c>
      <c r="H421" s="57">
        <f t="shared" si="133"/>
        <v>0</v>
      </c>
      <c r="I421" s="57">
        <f t="shared" si="133"/>
        <v>0</v>
      </c>
      <c r="J421" s="560"/>
      <c r="K421" s="251">
        <f t="shared" ref="K421:M421" si="134">SUM(K422:K424)</f>
        <v>0</v>
      </c>
      <c r="L421" s="57">
        <f t="shared" si="134"/>
        <v>0</v>
      </c>
      <c r="M421" s="57">
        <f t="shared" si="134"/>
        <v>0</v>
      </c>
      <c r="N421" s="67">
        <f>E421+H421+I421+K421+L421+M421</f>
        <v>0</v>
      </c>
    </row>
    <row r="422" spans="1:14" s="32" customFormat="1" ht="23.25" hidden="1">
      <c r="A422" s="552"/>
      <c r="B422" s="555"/>
      <c r="C422" s="593"/>
      <c r="D422" s="197" t="s">
        <v>16</v>
      </c>
      <c r="E422" s="198"/>
      <c r="F422" s="198"/>
      <c r="G422" s="198"/>
      <c r="H422" s="199"/>
      <c r="I422" s="199"/>
      <c r="J422" s="561"/>
      <c r="K422" s="252"/>
      <c r="L422" s="200"/>
      <c r="M422" s="200"/>
      <c r="N422" s="233">
        <f t="shared" ref="N422:N424" si="135">E422+H422+I422+K422+L422+M422</f>
        <v>0</v>
      </c>
    </row>
    <row r="423" spans="1:14" s="32" customFormat="1" ht="23.25" hidden="1">
      <c r="A423" s="552"/>
      <c r="B423" s="555"/>
      <c r="C423" s="593"/>
      <c r="D423" s="197" t="s">
        <v>8</v>
      </c>
      <c r="E423" s="198"/>
      <c r="F423" s="198"/>
      <c r="G423" s="198"/>
      <c r="H423" s="199"/>
      <c r="I423" s="199"/>
      <c r="J423" s="561"/>
      <c r="K423" s="252"/>
      <c r="L423" s="200"/>
      <c r="M423" s="200"/>
      <c r="N423" s="233">
        <f t="shared" si="135"/>
        <v>0</v>
      </c>
    </row>
    <row r="424" spans="1:14" s="32" customFormat="1" ht="23.25" hidden="1">
      <c r="A424" s="552"/>
      <c r="B424" s="555"/>
      <c r="C424" s="593"/>
      <c r="D424" s="197" t="s">
        <v>9</v>
      </c>
      <c r="E424" s="198"/>
      <c r="F424" s="198"/>
      <c r="G424" s="198"/>
      <c r="H424" s="199"/>
      <c r="I424" s="199"/>
      <c r="J424" s="562"/>
      <c r="K424" s="252"/>
      <c r="L424" s="200"/>
      <c r="M424" s="200"/>
      <c r="N424" s="233">
        <f t="shared" si="135"/>
        <v>0</v>
      </c>
    </row>
    <row r="425" spans="1:14" s="32" customFormat="1" ht="40.5" hidden="1">
      <c r="A425" s="563" t="str">
        <f>E391</f>
        <v>XI</v>
      </c>
      <c r="B425" s="56" t="s">
        <v>46</v>
      </c>
      <c r="C425" s="565"/>
      <c r="D425" s="41" t="s">
        <v>7</v>
      </c>
      <c r="E425" s="213">
        <f>E426+E427+E428</f>
        <v>0</v>
      </c>
      <c r="F425" s="213">
        <f t="shared" ref="F425:I425" si="136">F426+F427+F428</f>
        <v>0</v>
      </c>
      <c r="G425" s="213">
        <f t="shared" si="136"/>
        <v>0</v>
      </c>
      <c r="H425" s="213">
        <f t="shared" si="136"/>
        <v>0</v>
      </c>
      <c r="I425" s="213">
        <f t="shared" si="136"/>
        <v>0</v>
      </c>
      <c r="J425" s="567"/>
      <c r="K425" s="248">
        <f t="shared" ref="K425:N425" si="137">K426+K427+K428</f>
        <v>0</v>
      </c>
      <c r="L425" s="213">
        <f t="shared" si="137"/>
        <v>0</v>
      </c>
      <c r="M425" s="213">
        <f t="shared" si="137"/>
        <v>0</v>
      </c>
      <c r="N425" s="214">
        <f t="shared" si="137"/>
        <v>0</v>
      </c>
    </row>
    <row r="426" spans="1:14" s="32" customFormat="1" hidden="1">
      <c r="A426" s="563"/>
      <c r="B426" s="570" t="str">
        <f>F391</f>
        <v>МАЛОЕ И СРЕДНЕЕ ПРЕДПРИНИМАТЕЛЬСТВО</v>
      </c>
      <c r="C426" s="565"/>
      <c r="D426" s="42" t="s">
        <v>16</v>
      </c>
      <c r="E426" s="215"/>
      <c r="F426" s="215"/>
      <c r="G426" s="215"/>
      <c r="H426" s="215"/>
      <c r="I426" s="215"/>
      <c r="J426" s="568"/>
      <c r="K426" s="249"/>
      <c r="L426" s="216"/>
      <c r="M426" s="216"/>
      <c r="N426" s="311">
        <f t="shared" ref="N426:N428" si="138">E426+H426+I426+K426+L426+M426</f>
        <v>0</v>
      </c>
    </row>
    <row r="427" spans="1:14" s="32" customFormat="1" hidden="1">
      <c r="A427" s="563"/>
      <c r="B427" s="571"/>
      <c r="C427" s="565"/>
      <c r="D427" s="42" t="s">
        <v>8</v>
      </c>
      <c r="E427" s="215"/>
      <c r="F427" s="215"/>
      <c r="G427" s="215"/>
      <c r="H427" s="215"/>
      <c r="I427" s="215"/>
      <c r="J427" s="568"/>
      <c r="K427" s="249"/>
      <c r="L427" s="216"/>
      <c r="M427" s="216"/>
      <c r="N427" s="311">
        <f t="shared" si="138"/>
        <v>0</v>
      </c>
    </row>
    <row r="428" spans="1:14" s="32" customFormat="1" ht="21" hidden="1" thickBot="1">
      <c r="A428" s="564"/>
      <c r="B428" s="572"/>
      <c r="C428" s="566"/>
      <c r="D428" s="368" t="s">
        <v>9</v>
      </c>
      <c r="E428" s="369"/>
      <c r="F428" s="369"/>
      <c r="G428" s="369"/>
      <c r="H428" s="369"/>
      <c r="I428" s="369"/>
      <c r="J428" s="569"/>
      <c r="K428" s="249"/>
      <c r="L428" s="370"/>
      <c r="M428" s="370"/>
      <c r="N428" s="371">
        <f t="shared" si="138"/>
        <v>0</v>
      </c>
    </row>
    <row r="429" spans="1:14" s="32" customFormat="1" ht="44.25" hidden="1" customHeight="1" thickBot="1">
      <c r="A429" s="52"/>
      <c r="B429" s="53"/>
      <c r="C429" s="53"/>
      <c r="D429" s="53"/>
      <c r="E429" s="82" t="s">
        <v>70</v>
      </c>
      <c r="F429" s="81" t="s">
        <v>69</v>
      </c>
      <c r="G429" s="83"/>
      <c r="H429" s="53"/>
      <c r="I429" s="53"/>
      <c r="J429" s="53"/>
      <c r="K429" s="245"/>
      <c r="L429" s="53"/>
      <c r="M429" s="53"/>
      <c r="N429" s="54"/>
    </row>
    <row r="430" spans="1:14" s="32" customFormat="1" ht="21" hidden="1" customHeight="1" thickBot="1">
      <c r="A430" s="573" t="s">
        <v>26</v>
      </c>
      <c r="B430" s="574"/>
      <c r="C430" s="574"/>
      <c r="D430" s="574"/>
      <c r="E430" s="574"/>
      <c r="F430" s="574"/>
      <c r="G430" s="574"/>
      <c r="H430" s="574"/>
      <c r="I430" s="574"/>
      <c r="J430" s="574"/>
      <c r="K430" s="574"/>
      <c r="L430" s="574"/>
      <c r="M430" s="574"/>
      <c r="N430" s="575"/>
    </row>
    <row r="431" spans="1:14" s="32" customFormat="1" ht="19.5" hidden="1">
      <c r="A431" s="576" t="s">
        <v>10</v>
      </c>
      <c r="B431" s="5" t="s">
        <v>18</v>
      </c>
      <c r="C431" s="62"/>
      <c r="D431" s="63"/>
      <c r="E431" s="62"/>
      <c r="F431" s="62"/>
      <c r="G431" s="62"/>
      <c r="H431" s="62"/>
      <c r="I431" s="62"/>
      <c r="J431" s="64"/>
      <c r="K431" s="246"/>
      <c r="L431" s="65"/>
      <c r="M431" s="65"/>
      <c r="N431" s="66"/>
    </row>
    <row r="432" spans="1:14" s="32" customFormat="1" hidden="1">
      <c r="A432" s="579"/>
      <c r="B432" s="12" t="s">
        <v>112</v>
      </c>
      <c r="C432" s="23"/>
      <c r="D432" s="10"/>
      <c r="E432" s="23"/>
      <c r="F432" s="23"/>
      <c r="G432" s="23"/>
      <c r="H432" s="23"/>
      <c r="I432" s="23"/>
      <c r="J432" s="33"/>
      <c r="K432" s="247"/>
      <c r="L432" s="23"/>
      <c r="M432" s="23"/>
      <c r="N432" s="24"/>
    </row>
    <row r="433" spans="1:14" s="32" customFormat="1" ht="19.5" hidden="1">
      <c r="A433" s="13"/>
      <c r="B433" s="14" t="s">
        <v>12</v>
      </c>
      <c r="C433" s="595" t="s">
        <v>13</v>
      </c>
      <c r="D433" s="596"/>
      <c r="E433" s="596"/>
      <c r="F433" s="596"/>
      <c r="G433" s="596"/>
      <c r="H433" s="596"/>
      <c r="I433" s="596"/>
      <c r="J433" s="596"/>
      <c r="K433" s="549"/>
      <c r="L433" s="549"/>
      <c r="M433" s="549"/>
      <c r="N433" s="550"/>
    </row>
    <row r="434" spans="1:14" s="32" customFormat="1" ht="22.5" hidden="1" customHeight="1">
      <c r="A434" s="551" t="s">
        <v>14</v>
      </c>
      <c r="B434" s="554" t="s">
        <v>28</v>
      </c>
      <c r="C434" s="557"/>
      <c r="D434" s="196" t="s">
        <v>15</v>
      </c>
      <c r="E434" s="57">
        <f t="shared" ref="E434:I434" si="139">SUM(E435:E437)</f>
        <v>0</v>
      </c>
      <c r="F434" s="57">
        <f t="shared" si="139"/>
        <v>0</v>
      </c>
      <c r="G434" s="57">
        <f t="shared" si="139"/>
        <v>0</v>
      </c>
      <c r="H434" s="57">
        <f t="shared" si="139"/>
        <v>0</v>
      </c>
      <c r="I434" s="57">
        <f t="shared" si="139"/>
        <v>0</v>
      </c>
      <c r="J434" s="560"/>
      <c r="K434" s="251">
        <f t="shared" ref="K434:M434" si="140">SUM(K435:K437)</f>
        <v>0</v>
      </c>
      <c r="L434" s="57">
        <f t="shared" si="140"/>
        <v>0</v>
      </c>
      <c r="M434" s="57">
        <f t="shared" si="140"/>
        <v>0</v>
      </c>
      <c r="N434" s="67">
        <f>E434+H434+I434+K434+L434+M434</f>
        <v>0</v>
      </c>
    </row>
    <row r="435" spans="1:14" s="32" customFormat="1" ht="23.25" hidden="1">
      <c r="A435" s="552"/>
      <c r="B435" s="555"/>
      <c r="C435" s="558"/>
      <c r="D435" s="197" t="s">
        <v>16</v>
      </c>
      <c r="E435" s="198"/>
      <c r="F435" s="198"/>
      <c r="G435" s="198"/>
      <c r="H435" s="199"/>
      <c r="I435" s="199"/>
      <c r="J435" s="561"/>
      <c r="K435" s="252"/>
      <c r="L435" s="200"/>
      <c r="M435" s="200"/>
      <c r="N435" s="233">
        <f t="shared" ref="N435:N437" si="141">E435+H435+I435+K435+L435+M435</f>
        <v>0</v>
      </c>
    </row>
    <row r="436" spans="1:14" s="32" customFormat="1" ht="23.25" hidden="1">
      <c r="A436" s="552"/>
      <c r="B436" s="555"/>
      <c r="C436" s="558"/>
      <c r="D436" s="197" t="s">
        <v>8</v>
      </c>
      <c r="E436" s="198"/>
      <c r="F436" s="198"/>
      <c r="G436" s="198"/>
      <c r="H436" s="199"/>
      <c r="I436" s="199"/>
      <c r="J436" s="561"/>
      <c r="K436" s="252"/>
      <c r="L436" s="200"/>
      <c r="M436" s="200"/>
      <c r="N436" s="233">
        <f t="shared" si="141"/>
        <v>0</v>
      </c>
    </row>
    <row r="437" spans="1:14" s="32" customFormat="1" ht="23.25" hidden="1">
      <c r="A437" s="553"/>
      <c r="B437" s="556"/>
      <c r="C437" s="559"/>
      <c r="D437" s="197" t="s">
        <v>9</v>
      </c>
      <c r="E437" s="198"/>
      <c r="F437" s="198"/>
      <c r="G437" s="198"/>
      <c r="H437" s="199"/>
      <c r="I437" s="199"/>
      <c r="J437" s="562"/>
      <c r="K437" s="252"/>
      <c r="L437" s="200"/>
      <c r="M437" s="200"/>
      <c r="N437" s="233">
        <f t="shared" si="141"/>
        <v>0</v>
      </c>
    </row>
    <row r="438" spans="1:14" s="32" customFormat="1" ht="19.5" hidden="1">
      <c r="A438" s="577" t="s">
        <v>11</v>
      </c>
      <c r="B438" s="25" t="s">
        <v>18</v>
      </c>
      <c r="C438" s="35"/>
      <c r="D438" s="36"/>
      <c r="E438" s="202"/>
      <c r="F438" s="202"/>
      <c r="G438" s="202"/>
      <c r="H438" s="202"/>
      <c r="I438" s="202"/>
      <c r="J438" s="203"/>
      <c r="K438" s="256"/>
      <c r="L438" s="200"/>
      <c r="M438" s="200"/>
      <c r="N438" s="204"/>
    </row>
    <row r="439" spans="1:14" s="32" customFormat="1" hidden="1">
      <c r="A439" s="579"/>
      <c r="B439" s="12" t="s">
        <v>112</v>
      </c>
      <c r="C439" s="23"/>
      <c r="D439" s="10"/>
      <c r="E439" s="23"/>
      <c r="F439" s="23"/>
      <c r="G439" s="23"/>
      <c r="H439" s="23"/>
      <c r="I439" s="23"/>
      <c r="J439" s="33"/>
      <c r="K439" s="247"/>
      <c r="L439" s="23"/>
      <c r="M439" s="23"/>
      <c r="N439" s="24"/>
    </row>
    <row r="440" spans="1:14" s="32" customFormat="1" ht="19.5" hidden="1">
      <c r="A440" s="13"/>
      <c r="B440" s="14" t="s">
        <v>12</v>
      </c>
      <c r="C440" s="595" t="s">
        <v>13</v>
      </c>
      <c r="D440" s="596"/>
      <c r="E440" s="596"/>
      <c r="F440" s="596"/>
      <c r="G440" s="596"/>
      <c r="H440" s="596"/>
      <c r="I440" s="596"/>
      <c r="J440" s="596"/>
      <c r="K440" s="549"/>
      <c r="L440" s="549"/>
      <c r="M440" s="549"/>
      <c r="N440" s="550"/>
    </row>
    <row r="441" spans="1:14" s="32" customFormat="1" ht="22.5" hidden="1" customHeight="1">
      <c r="A441" s="551" t="s">
        <v>23</v>
      </c>
      <c r="B441" s="554" t="s">
        <v>28</v>
      </c>
      <c r="C441" s="557"/>
      <c r="D441" s="196" t="s">
        <v>15</v>
      </c>
      <c r="E441" s="57">
        <f t="shared" ref="E441:I441" si="142">SUM(E442:E444)</f>
        <v>0</v>
      </c>
      <c r="F441" s="57">
        <f t="shared" si="142"/>
        <v>0</v>
      </c>
      <c r="G441" s="57">
        <f t="shared" si="142"/>
        <v>0</v>
      </c>
      <c r="H441" s="57">
        <f t="shared" si="142"/>
        <v>0</v>
      </c>
      <c r="I441" s="57">
        <f t="shared" si="142"/>
        <v>0</v>
      </c>
      <c r="J441" s="560"/>
      <c r="K441" s="251">
        <f t="shared" ref="K441:M441" si="143">SUM(K442:K444)</f>
        <v>0</v>
      </c>
      <c r="L441" s="57">
        <f t="shared" si="143"/>
        <v>0</v>
      </c>
      <c r="M441" s="57">
        <f t="shared" si="143"/>
        <v>0</v>
      </c>
      <c r="N441" s="67">
        <f>E441+H441+I441+K441+L441+M441</f>
        <v>0</v>
      </c>
    </row>
    <row r="442" spans="1:14" s="32" customFormat="1" ht="23.25" hidden="1">
      <c r="A442" s="552"/>
      <c r="B442" s="555"/>
      <c r="C442" s="558"/>
      <c r="D442" s="197" t="s">
        <v>16</v>
      </c>
      <c r="E442" s="198"/>
      <c r="F442" s="198"/>
      <c r="G442" s="198"/>
      <c r="H442" s="199"/>
      <c r="I442" s="199"/>
      <c r="J442" s="561"/>
      <c r="K442" s="252"/>
      <c r="L442" s="200"/>
      <c r="M442" s="200"/>
      <c r="N442" s="233">
        <f t="shared" ref="N442:N444" si="144">E442+H442+I442+K442+L442+M442</f>
        <v>0</v>
      </c>
    </row>
    <row r="443" spans="1:14" s="32" customFormat="1" ht="23.25" hidden="1">
      <c r="A443" s="552"/>
      <c r="B443" s="555"/>
      <c r="C443" s="558"/>
      <c r="D443" s="197" t="s">
        <v>8</v>
      </c>
      <c r="E443" s="198"/>
      <c r="F443" s="198"/>
      <c r="G443" s="198"/>
      <c r="H443" s="199"/>
      <c r="I443" s="199"/>
      <c r="J443" s="561"/>
      <c r="K443" s="252"/>
      <c r="L443" s="200"/>
      <c r="M443" s="200"/>
      <c r="N443" s="233">
        <f t="shared" si="144"/>
        <v>0</v>
      </c>
    </row>
    <row r="444" spans="1:14" s="32" customFormat="1" ht="23.25" hidden="1">
      <c r="A444" s="552"/>
      <c r="B444" s="556"/>
      <c r="C444" s="558"/>
      <c r="D444" s="197" t="s">
        <v>9</v>
      </c>
      <c r="E444" s="198"/>
      <c r="F444" s="198"/>
      <c r="G444" s="198"/>
      <c r="H444" s="199"/>
      <c r="I444" s="199"/>
      <c r="J444" s="562"/>
      <c r="K444" s="252"/>
      <c r="L444" s="200"/>
      <c r="M444" s="200"/>
      <c r="N444" s="233">
        <f t="shared" si="144"/>
        <v>0</v>
      </c>
    </row>
    <row r="445" spans="1:14" s="32" customFormat="1" ht="39.75" hidden="1" thickBot="1">
      <c r="A445" s="68" t="s">
        <v>22</v>
      </c>
      <c r="B445" s="69" t="s">
        <v>24</v>
      </c>
      <c r="C445" s="70"/>
      <c r="D445" s="71"/>
      <c r="E445" s="209"/>
      <c r="F445" s="209"/>
      <c r="G445" s="209"/>
      <c r="H445" s="209"/>
      <c r="I445" s="209"/>
      <c r="J445" s="210"/>
      <c r="K445" s="253"/>
      <c r="L445" s="211"/>
      <c r="M445" s="211"/>
      <c r="N445" s="212"/>
    </row>
    <row r="446" spans="1:14" s="32" customFormat="1" ht="21" hidden="1" customHeight="1" thickBot="1">
      <c r="A446" s="585" t="s">
        <v>27</v>
      </c>
      <c r="B446" s="586"/>
      <c r="C446" s="586"/>
      <c r="D446" s="586"/>
      <c r="E446" s="586"/>
      <c r="F446" s="586"/>
      <c r="G446" s="586"/>
      <c r="H446" s="586"/>
      <c r="I446" s="586"/>
      <c r="J446" s="586"/>
      <c r="K446" s="586"/>
      <c r="L446" s="586"/>
      <c r="M446" s="586"/>
      <c r="N446" s="587"/>
    </row>
    <row r="447" spans="1:14" s="32" customFormat="1" ht="19.5" hidden="1">
      <c r="A447" s="576" t="s">
        <v>10</v>
      </c>
      <c r="B447" s="5" t="s">
        <v>18</v>
      </c>
      <c r="C447" s="26"/>
      <c r="D447" s="27"/>
      <c r="E447" s="26"/>
      <c r="F447" s="26"/>
      <c r="G447" s="26"/>
      <c r="H447" s="26"/>
      <c r="I447" s="26"/>
      <c r="J447" s="34"/>
      <c r="K447" s="254"/>
      <c r="L447" s="4"/>
      <c r="M447" s="4"/>
      <c r="N447" s="30"/>
    </row>
    <row r="448" spans="1:14" s="32" customFormat="1" hidden="1">
      <c r="A448" s="577"/>
      <c r="B448" s="6" t="s">
        <v>112</v>
      </c>
      <c r="C448" s="11"/>
      <c r="D448" s="8"/>
      <c r="E448" s="11"/>
      <c r="F448" s="11"/>
      <c r="G448" s="11"/>
      <c r="H448" s="11"/>
      <c r="I448" s="11"/>
      <c r="J448" s="37"/>
      <c r="K448" s="255"/>
      <c r="L448" s="7"/>
      <c r="M448" s="7"/>
      <c r="N448" s="9"/>
    </row>
    <row r="449" spans="1:14" s="32" customFormat="1" ht="19.5" hidden="1">
      <c r="A449" s="15"/>
      <c r="B449" s="16" t="s">
        <v>12</v>
      </c>
      <c r="C449" s="578" t="s">
        <v>13</v>
      </c>
      <c r="D449" s="578"/>
      <c r="E449" s="578"/>
      <c r="F449" s="578"/>
      <c r="G449" s="578"/>
      <c r="H449" s="578"/>
      <c r="I449" s="578"/>
      <c r="J449" s="578"/>
      <c r="K449" s="549"/>
      <c r="L449" s="549"/>
      <c r="M449" s="549"/>
      <c r="N449" s="550"/>
    </row>
    <row r="450" spans="1:14" s="32" customFormat="1" ht="22.5" hidden="1" customHeight="1">
      <c r="A450" s="552" t="s">
        <v>14</v>
      </c>
      <c r="B450" s="554" t="s">
        <v>28</v>
      </c>
      <c r="C450" s="592"/>
      <c r="D450" s="196" t="s">
        <v>15</v>
      </c>
      <c r="E450" s="57">
        <f t="shared" ref="E450:I450" si="145">SUM(E451:E453)</f>
        <v>0</v>
      </c>
      <c r="F450" s="57">
        <f t="shared" si="145"/>
        <v>0</v>
      </c>
      <c r="G450" s="57">
        <f t="shared" si="145"/>
        <v>0</v>
      </c>
      <c r="H450" s="57">
        <f t="shared" si="145"/>
        <v>0</v>
      </c>
      <c r="I450" s="57">
        <f t="shared" si="145"/>
        <v>0</v>
      </c>
      <c r="J450" s="560"/>
      <c r="K450" s="251">
        <f t="shared" ref="K450:M450" si="146">SUM(K451:K453)</f>
        <v>0</v>
      </c>
      <c r="L450" s="57">
        <f t="shared" si="146"/>
        <v>0</v>
      </c>
      <c r="M450" s="57">
        <f t="shared" si="146"/>
        <v>0</v>
      </c>
      <c r="N450" s="67">
        <f>E450+H450+I450+K450+L450+M450</f>
        <v>0</v>
      </c>
    </row>
    <row r="451" spans="1:14" s="32" customFormat="1" ht="23.25" hidden="1">
      <c r="A451" s="552"/>
      <c r="B451" s="555"/>
      <c r="C451" s="593"/>
      <c r="D451" s="197" t="s">
        <v>16</v>
      </c>
      <c r="E451" s="198"/>
      <c r="F451" s="198"/>
      <c r="G451" s="198"/>
      <c r="H451" s="199"/>
      <c r="I451" s="199"/>
      <c r="J451" s="561"/>
      <c r="K451" s="252"/>
      <c r="L451" s="200"/>
      <c r="M451" s="200"/>
      <c r="N451" s="233">
        <f t="shared" ref="N451:N453" si="147">E451+H451+I451+K451+L451+M451</f>
        <v>0</v>
      </c>
    </row>
    <row r="452" spans="1:14" s="32" customFormat="1" ht="23.25" hidden="1">
      <c r="A452" s="552"/>
      <c r="B452" s="555"/>
      <c r="C452" s="593"/>
      <c r="D452" s="197" t="s">
        <v>8</v>
      </c>
      <c r="E452" s="198"/>
      <c r="F452" s="198"/>
      <c r="G452" s="198"/>
      <c r="H452" s="199"/>
      <c r="I452" s="199"/>
      <c r="J452" s="561"/>
      <c r="K452" s="252"/>
      <c r="L452" s="200"/>
      <c r="M452" s="200"/>
      <c r="N452" s="233">
        <f t="shared" si="147"/>
        <v>0</v>
      </c>
    </row>
    <row r="453" spans="1:14" s="32" customFormat="1" ht="23.25" hidden="1">
      <c r="A453" s="552"/>
      <c r="B453" s="555"/>
      <c r="C453" s="593"/>
      <c r="D453" s="197" t="s">
        <v>9</v>
      </c>
      <c r="E453" s="198"/>
      <c r="F453" s="198"/>
      <c r="G453" s="198"/>
      <c r="H453" s="199"/>
      <c r="I453" s="199"/>
      <c r="J453" s="562"/>
      <c r="K453" s="252"/>
      <c r="L453" s="200"/>
      <c r="M453" s="200"/>
      <c r="N453" s="233">
        <f t="shared" si="147"/>
        <v>0</v>
      </c>
    </row>
    <row r="454" spans="1:14" s="32" customFormat="1" ht="40.5" hidden="1">
      <c r="A454" s="563" t="str">
        <f>E429</f>
        <v>XII</v>
      </c>
      <c r="B454" s="56" t="s">
        <v>46</v>
      </c>
      <c r="C454" s="565"/>
      <c r="D454" s="41" t="s">
        <v>7</v>
      </c>
      <c r="E454" s="213">
        <f>E455+E456+E457</f>
        <v>0</v>
      </c>
      <c r="F454" s="213">
        <f t="shared" ref="F454:I454" si="148">F455+F456+F457</f>
        <v>0</v>
      </c>
      <c r="G454" s="213">
        <f t="shared" si="148"/>
        <v>0</v>
      </c>
      <c r="H454" s="213">
        <f t="shared" si="148"/>
        <v>0</v>
      </c>
      <c r="I454" s="213">
        <f t="shared" si="148"/>
        <v>0</v>
      </c>
      <c r="J454" s="567"/>
      <c r="K454" s="248">
        <f t="shared" ref="K454:N454" si="149">K455+K456+K457</f>
        <v>0</v>
      </c>
      <c r="L454" s="213">
        <f t="shared" si="149"/>
        <v>0</v>
      </c>
      <c r="M454" s="213">
        <f t="shared" si="149"/>
        <v>0</v>
      </c>
      <c r="N454" s="214">
        <f t="shared" si="149"/>
        <v>0</v>
      </c>
    </row>
    <row r="455" spans="1:14" s="32" customFormat="1" ht="20.25" hidden="1" customHeight="1">
      <c r="A455" s="563"/>
      <c r="B455" s="570" t="str">
        <f>F429</f>
        <v>МЕЖДУНАРОДНАЯ КООПЕРАЦИЯ И ЭКСПОРТ</v>
      </c>
      <c r="C455" s="565"/>
      <c r="D455" s="42" t="s">
        <v>16</v>
      </c>
      <c r="E455" s="215"/>
      <c r="F455" s="215"/>
      <c r="G455" s="215"/>
      <c r="H455" s="215"/>
      <c r="I455" s="215"/>
      <c r="J455" s="568"/>
      <c r="K455" s="249"/>
      <c r="L455" s="216"/>
      <c r="M455" s="216"/>
      <c r="N455" s="311">
        <f t="shared" ref="N455:N457" si="150">E455+H455+I455+K455+L455+M455</f>
        <v>0</v>
      </c>
    </row>
    <row r="456" spans="1:14" s="32" customFormat="1" ht="20.25" hidden="1" customHeight="1">
      <c r="A456" s="563"/>
      <c r="B456" s="571"/>
      <c r="C456" s="565"/>
      <c r="D456" s="42" t="s">
        <v>8</v>
      </c>
      <c r="E456" s="215"/>
      <c r="F456" s="215"/>
      <c r="G456" s="215"/>
      <c r="H456" s="215"/>
      <c r="I456" s="215"/>
      <c r="J456" s="568"/>
      <c r="K456" s="249"/>
      <c r="L456" s="216"/>
      <c r="M456" s="216"/>
      <c r="N456" s="311">
        <f t="shared" si="150"/>
        <v>0</v>
      </c>
    </row>
    <row r="457" spans="1:14" s="32" customFormat="1" ht="21" hidden="1" customHeight="1" thickBot="1">
      <c r="A457" s="564"/>
      <c r="B457" s="572"/>
      <c r="C457" s="566"/>
      <c r="D457" s="368" t="s">
        <v>9</v>
      </c>
      <c r="E457" s="369"/>
      <c r="F457" s="369"/>
      <c r="G457" s="369"/>
      <c r="H457" s="369"/>
      <c r="I457" s="369"/>
      <c r="J457" s="569"/>
      <c r="K457" s="375"/>
      <c r="L457" s="370"/>
      <c r="M457" s="370"/>
      <c r="N457" s="371">
        <f t="shared" si="150"/>
        <v>0</v>
      </c>
    </row>
    <row r="458" spans="1:14" s="32" customFormat="1" ht="15">
      <c r="K458" s="258"/>
    </row>
    <row r="459" spans="1:14" s="32" customFormat="1" ht="15">
      <c r="K459" s="258"/>
    </row>
    <row r="460" spans="1:14" s="32" customFormat="1" ht="5.25" customHeight="1" thickBot="1">
      <c r="K460" s="258"/>
    </row>
    <row r="461" spans="1:14" s="32" customFormat="1" ht="18" hidden="1" customHeight="1" thickBot="1">
      <c r="K461" s="258"/>
    </row>
    <row r="462" spans="1:14" ht="21.75" customHeight="1" thickBot="1">
      <c r="A462" s="624" t="s">
        <v>101</v>
      </c>
      <c r="B462" s="625"/>
      <c r="C462" s="625"/>
      <c r="D462" s="625"/>
      <c r="E462" s="625"/>
      <c r="F462" s="625"/>
      <c r="G462" s="625"/>
      <c r="H462" s="625"/>
      <c r="I462" s="625"/>
      <c r="J462" s="625"/>
      <c r="K462" s="625"/>
      <c r="L462" s="625"/>
      <c r="M462" s="625"/>
      <c r="N462" s="626"/>
    </row>
    <row r="463" spans="1:14" s="28" customFormat="1" ht="21.75" customHeight="1" thickBot="1">
      <c r="A463" s="298"/>
      <c r="B463" s="51"/>
      <c r="C463" s="51"/>
      <c r="D463" s="51"/>
      <c r="E463" s="51"/>
      <c r="F463" s="51"/>
      <c r="G463" s="51"/>
      <c r="H463" s="51"/>
      <c r="I463" s="51"/>
      <c r="J463" s="51"/>
      <c r="K463" s="259"/>
      <c r="L463" s="51"/>
      <c r="M463" s="51"/>
      <c r="N463" s="299"/>
    </row>
    <row r="464" spans="1:14" s="40" customFormat="1" ht="21.75" customHeight="1">
      <c r="A464" s="621"/>
      <c r="B464" s="618" t="s">
        <v>44</v>
      </c>
      <c r="C464" s="645"/>
      <c r="D464" s="366" t="s">
        <v>7</v>
      </c>
      <c r="E464" s="60">
        <f t="shared" ref="E464:K464" si="151">SUM(E465:E467)</f>
        <v>22.392011000000004</v>
      </c>
      <c r="F464" s="60">
        <f t="shared" si="151"/>
        <v>0</v>
      </c>
      <c r="G464" s="60">
        <f t="shared" si="151"/>
        <v>0</v>
      </c>
      <c r="H464" s="60">
        <f t="shared" si="151"/>
        <v>0</v>
      </c>
      <c r="I464" s="60">
        <f t="shared" si="151"/>
        <v>0</v>
      </c>
      <c r="J464" s="627"/>
      <c r="K464" s="374">
        <f t="shared" si="151"/>
        <v>0</v>
      </c>
      <c r="L464" s="60">
        <f t="shared" ref="L464" si="152">SUM(L465:L467)</f>
        <v>0</v>
      </c>
      <c r="M464" s="60">
        <f t="shared" ref="M464" si="153">SUM(M465:M467)</f>
        <v>0</v>
      </c>
      <c r="N464" s="61">
        <f t="shared" ref="N464" si="154">SUM(N465:N467)</f>
        <v>22.392011000000004</v>
      </c>
    </row>
    <row r="465" spans="1:19" s="40" customFormat="1" ht="21.75" customHeight="1">
      <c r="A465" s="622"/>
      <c r="B465" s="619"/>
      <c r="C465" s="646"/>
      <c r="D465" s="50" t="s">
        <v>16</v>
      </c>
      <c r="E465" s="75"/>
      <c r="F465" s="75"/>
      <c r="G465" s="75"/>
      <c r="H465" s="75"/>
      <c r="I465" s="75"/>
      <c r="J465" s="628"/>
      <c r="K465" s="249"/>
      <c r="L465" s="75"/>
      <c r="M465" s="75"/>
      <c r="N465" s="311">
        <f t="shared" ref="N465:N467" si="155">E465+H465+I465+K465+L465+M465</f>
        <v>0</v>
      </c>
    </row>
    <row r="466" spans="1:19" s="40" customFormat="1" ht="21.75" customHeight="1">
      <c r="A466" s="622"/>
      <c r="B466" s="619"/>
      <c r="C466" s="646"/>
      <c r="D466" s="50" t="s">
        <v>8</v>
      </c>
      <c r="E466" s="75">
        <f>SUM(E475,E489,E479,E525,E531,E535,E541,E545,E551,E555,E561,E565)</f>
        <v>22.182000000000002</v>
      </c>
      <c r="F466" s="75"/>
      <c r="G466" s="75"/>
      <c r="H466" s="75"/>
      <c r="I466" s="75"/>
      <c r="J466" s="628"/>
      <c r="K466" s="249"/>
      <c r="L466" s="75"/>
      <c r="M466" s="75"/>
      <c r="N466" s="311">
        <f t="shared" si="155"/>
        <v>22.182000000000002</v>
      </c>
    </row>
    <row r="467" spans="1:19" s="40" customFormat="1" ht="21.75" customHeight="1" thickBot="1">
      <c r="A467" s="623"/>
      <c r="B467" s="620"/>
      <c r="C467" s="647"/>
      <c r="D467" s="372" t="s">
        <v>9</v>
      </c>
      <c r="E467" s="373">
        <f>SUM(E476,E480,E490,E526,E532,E536,E542,E546,E552,E556,E562,E566)</f>
        <v>0.210011</v>
      </c>
      <c r="F467" s="373"/>
      <c r="G467" s="373"/>
      <c r="H467" s="373"/>
      <c r="I467" s="373"/>
      <c r="J467" s="629"/>
      <c r="K467" s="375"/>
      <c r="L467" s="373"/>
      <c r="M467" s="373"/>
      <c r="N467" s="371">
        <f t="shared" si="155"/>
        <v>0.210011</v>
      </c>
    </row>
    <row r="468" spans="1:19" ht="21.75" customHeight="1" thickBot="1">
      <c r="A468" s="91">
        <v>1</v>
      </c>
      <c r="B468" s="648" t="s">
        <v>29</v>
      </c>
      <c r="C468" s="649"/>
      <c r="D468" s="649"/>
      <c r="E468" s="649"/>
      <c r="F468" s="649"/>
      <c r="G468" s="649"/>
      <c r="H468" s="649"/>
      <c r="I468" s="649"/>
      <c r="J468" s="649"/>
      <c r="K468" s="649"/>
      <c r="L468" s="649"/>
      <c r="M468" s="649"/>
      <c r="N468" s="650"/>
      <c r="S468" s="84"/>
    </row>
    <row r="469" spans="1:19" ht="21.75" customHeight="1">
      <c r="A469" s="530" t="s">
        <v>31</v>
      </c>
      <c r="B469" s="651" t="s">
        <v>234</v>
      </c>
      <c r="C469" s="654"/>
      <c r="D469" s="196" t="s">
        <v>15</v>
      </c>
      <c r="E469" s="57">
        <f>SUM(E470:E472)</f>
        <v>5.3699999999999992</v>
      </c>
      <c r="F469" s="57">
        <f t="shared" ref="F469:I469" si="156">SUM(F470:F472)</f>
        <v>0</v>
      </c>
      <c r="G469" s="57">
        <f t="shared" si="156"/>
        <v>0</v>
      </c>
      <c r="H469" s="57">
        <f t="shared" si="156"/>
        <v>0</v>
      </c>
      <c r="I469" s="57">
        <f t="shared" si="156"/>
        <v>0</v>
      </c>
      <c r="J469" s="560" t="s">
        <v>233</v>
      </c>
      <c r="K469" s="251">
        <f t="shared" ref="K469:M469" si="157">SUM(K470:K472)</f>
        <v>0</v>
      </c>
      <c r="L469" s="57">
        <f t="shared" si="157"/>
        <v>0</v>
      </c>
      <c r="M469" s="57">
        <f t="shared" si="157"/>
        <v>0</v>
      </c>
      <c r="N469" s="67">
        <f>E469+H469+I469+K469+L469+M469</f>
        <v>5.3699999999999992</v>
      </c>
    </row>
    <row r="470" spans="1:19" ht="21.75" customHeight="1">
      <c r="A470" s="528"/>
      <c r="B470" s="652"/>
      <c r="C470" s="637"/>
      <c r="D470" s="197" t="s">
        <v>16</v>
      </c>
      <c r="E470" s="198">
        <v>4.68</v>
      </c>
      <c r="F470" s="198"/>
      <c r="G470" s="198"/>
      <c r="H470" s="199"/>
      <c r="I470" s="199"/>
      <c r="J470" s="561"/>
      <c r="K470" s="252"/>
      <c r="L470" s="200"/>
      <c r="M470" s="200"/>
      <c r="N470" s="233">
        <f t="shared" ref="N470:N472" si="158">E470+H470+I470+K470+L470+M470</f>
        <v>4.68</v>
      </c>
    </row>
    <row r="471" spans="1:19" ht="21.75" customHeight="1">
      <c r="A471" s="528"/>
      <c r="B471" s="652"/>
      <c r="C471" s="637"/>
      <c r="D471" s="197" t="s">
        <v>8</v>
      </c>
      <c r="E471" s="198">
        <v>0.64</v>
      </c>
      <c r="F471" s="198"/>
      <c r="G471" s="198"/>
      <c r="H471" s="199"/>
      <c r="I471" s="199"/>
      <c r="J471" s="561"/>
      <c r="K471" s="252"/>
      <c r="L471" s="200"/>
      <c r="M471" s="200"/>
      <c r="N471" s="233">
        <f t="shared" si="158"/>
        <v>0.64</v>
      </c>
    </row>
    <row r="472" spans="1:19" ht="104.25" customHeight="1" thickBot="1">
      <c r="A472" s="529"/>
      <c r="B472" s="653"/>
      <c r="C472" s="638"/>
      <c r="D472" s="197" t="s">
        <v>9</v>
      </c>
      <c r="E472" s="198">
        <v>0.05</v>
      </c>
      <c r="F472" s="198"/>
      <c r="G472" s="198"/>
      <c r="H472" s="199"/>
      <c r="I472" s="199"/>
      <c r="J472" s="562"/>
      <c r="K472" s="252"/>
      <c r="L472" s="200"/>
      <c r="M472" s="200"/>
      <c r="N472" s="233">
        <f t="shared" si="158"/>
        <v>0.05</v>
      </c>
    </row>
    <row r="473" spans="1:19" ht="21.75" hidden="1" customHeight="1">
      <c r="A473" s="524" t="s">
        <v>31</v>
      </c>
      <c r="B473" s="651"/>
      <c r="C473" s="654"/>
      <c r="D473" s="196" t="s">
        <v>15</v>
      </c>
      <c r="E473" s="57"/>
      <c r="F473" s="57">
        <f t="shared" ref="F473:I473" si="159">SUM(F474:F476)</f>
        <v>0</v>
      </c>
      <c r="G473" s="57">
        <f t="shared" si="159"/>
        <v>0</v>
      </c>
      <c r="H473" s="57">
        <f t="shared" si="159"/>
        <v>0</v>
      </c>
      <c r="I473" s="57">
        <f t="shared" si="159"/>
        <v>0</v>
      </c>
      <c r="J473" s="560" t="s">
        <v>231</v>
      </c>
      <c r="K473" s="251">
        <f t="shared" ref="K473:M473" si="160">SUM(K474:K476)</f>
        <v>0</v>
      </c>
      <c r="L473" s="57">
        <f t="shared" si="160"/>
        <v>0</v>
      </c>
      <c r="M473" s="57">
        <f t="shared" si="160"/>
        <v>0</v>
      </c>
      <c r="N473" s="67">
        <f>E473+H473+I473+K473+L473+M473</f>
        <v>0</v>
      </c>
    </row>
    <row r="474" spans="1:19" ht="21.75" hidden="1" customHeight="1">
      <c r="A474" s="522"/>
      <c r="B474" s="652"/>
      <c r="C474" s="637"/>
      <c r="D474" s="197" t="s">
        <v>16</v>
      </c>
      <c r="E474" s="198"/>
      <c r="F474" s="198"/>
      <c r="G474" s="198"/>
      <c r="H474" s="199"/>
      <c r="I474" s="199"/>
      <c r="J474" s="561"/>
      <c r="K474" s="252"/>
      <c r="L474" s="200"/>
      <c r="M474" s="200"/>
      <c r="N474" s="233">
        <f t="shared" ref="N474:N476" si="161">E474+H474+I474+K474+L474+M474</f>
        <v>0</v>
      </c>
    </row>
    <row r="475" spans="1:19" ht="21.75" hidden="1" customHeight="1">
      <c r="A475" s="522"/>
      <c r="B475" s="652"/>
      <c r="C475" s="637"/>
      <c r="D475" s="197" t="s">
        <v>8</v>
      </c>
      <c r="E475" s="198"/>
      <c r="F475" s="198"/>
      <c r="G475" s="198"/>
      <c r="H475" s="199"/>
      <c r="I475" s="199"/>
      <c r="J475" s="561"/>
      <c r="K475" s="252"/>
      <c r="L475" s="200"/>
      <c r="M475" s="200"/>
      <c r="N475" s="233">
        <f t="shared" si="161"/>
        <v>0</v>
      </c>
    </row>
    <row r="476" spans="1:19" ht="29.25" hidden="1" customHeight="1" thickBot="1">
      <c r="A476" s="523"/>
      <c r="B476" s="653"/>
      <c r="C476" s="638"/>
      <c r="D476" s="197" t="s">
        <v>9</v>
      </c>
      <c r="E476" s="198"/>
      <c r="F476" s="198"/>
      <c r="G476" s="198"/>
      <c r="H476" s="199"/>
      <c r="I476" s="199"/>
      <c r="J476" s="562"/>
      <c r="K476" s="252"/>
      <c r="L476" s="200"/>
      <c r="M476" s="200"/>
      <c r="N476" s="233">
        <f t="shared" si="161"/>
        <v>0</v>
      </c>
    </row>
    <row r="477" spans="1:19" ht="21.75" customHeight="1">
      <c r="A477" s="633" t="s">
        <v>33</v>
      </c>
      <c r="B477" s="651" t="s">
        <v>201</v>
      </c>
      <c r="C477" s="636"/>
      <c r="D477" s="196" t="s">
        <v>15</v>
      </c>
      <c r="E477" s="57">
        <f>SUM(E479:E480)</f>
        <v>3.0740000000000003</v>
      </c>
      <c r="F477" s="57">
        <f t="shared" ref="F477:I477" si="162">SUM(F478:F480)</f>
        <v>0</v>
      </c>
      <c r="G477" s="57">
        <f t="shared" si="162"/>
        <v>0</v>
      </c>
      <c r="H477" s="57">
        <f t="shared" si="162"/>
        <v>0</v>
      </c>
      <c r="I477" s="57">
        <f t="shared" si="162"/>
        <v>0</v>
      </c>
      <c r="J477" s="642" t="s">
        <v>232</v>
      </c>
      <c r="K477" s="251">
        <f t="shared" ref="K477:M477" si="163">SUM(K478:K480)</f>
        <v>0</v>
      </c>
      <c r="L477" s="57">
        <f t="shared" si="163"/>
        <v>0</v>
      </c>
      <c r="M477" s="57">
        <f t="shared" si="163"/>
        <v>0</v>
      </c>
      <c r="N477" s="67">
        <f>E477+H477+I477+K477+L477+M477</f>
        <v>3.0740000000000003</v>
      </c>
    </row>
    <row r="478" spans="1:19" ht="21.75" customHeight="1">
      <c r="A478" s="634"/>
      <c r="B478" s="652"/>
      <c r="C478" s="637"/>
      <c r="D478" s="197" t="s">
        <v>16</v>
      </c>
      <c r="E478" s="198"/>
      <c r="F478" s="198"/>
      <c r="G478" s="198"/>
      <c r="H478" s="199"/>
      <c r="I478" s="199"/>
      <c r="J478" s="561"/>
      <c r="K478" s="252"/>
      <c r="L478" s="200"/>
      <c r="M478" s="200"/>
      <c r="N478" s="233">
        <f t="shared" ref="N478:N479" si="164">E478+H478+I478+K478+L478+M478</f>
        <v>0</v>
      </c>
    </row>
    <row r="479" spans="1:19" ht="21.75" customHeight="1">
      <c r="A479" s="634"/>
      <c r="B479" s="652"/>
      <c r="C479" s="637"/>
      <c r="D479" s="197" t="s">
        <v>8</v>
      </c>
      <c r="E479" s="198">
        <v>3.0430000000000001</v>
      </c>
      <c r="F479" s="198"/>
      <c r="G479" s="198"/>
      <c r="H479" s="199"/>
      <c r="I479" s="199"/>
      <c r="J479" s="561"/>
      <c r="K479" s="252"/>
      <c r="L479" s="200"/>
      <c r="M479" s="200"/>
      <c r="N479" s="233">
        <f t="shared" si="164"/>
        <v>3.0430000000000001</v>
      </c>
    </row>
    <row r="480" spans="1:19" ht="36.75" customHeight="1" thickBot="1">
      <c r="A480" s="635"/>
      <c r="B480" s="653"/>
      <c r="C480" s="638"/>
      <c r="D480" s="197" t="s">
        <v>9</v>
      </c>
      <c r="E480" s="57">
        <v>3.1E-2</v>
      </c>
      <c r="F480" s="57">
        <f t="shared" ref="F480:I480" si="165">SUM(F481:F483)</f>
        <v>0</v>
      </c>
      <c r="G480" s="57">
        <f t="shared" si="165"/>
        <v>0</v>
      </c>
      <c r="H480" s="57">
        <f t="shared" si="165"/>
        <v>0</v>
      </c>
      <c r="I480" s="57">
        <f t="shared" si="165"/>
        <v>0</v>
      </c>
      <c r="J480" s="562"/>
      <c r="K480" s="251">
        <f t="shared" ref="K480:M480" si="166">SUM(K481:K483)</f>
        <v>0</v>
      </c>
      <c r="L480" s="57">
        <f t="shared" si="166"/>
        <v>0</v>
      </c>
      <c r="M480" s="57">
        <f t="shared" si="166"/>
        <v>0</v>
      </c>
      <c r="N480" s="67">
        <f>E480+H480+I480+K480+L480+M480</f>
        <v>3.1E-2</v>
      </c>
    </row>
    <row r="481" spans="1:14" ht="21.75" hidden="1" customHeight="1">
      <c r="A481" s="633" t="s">
        <v>202</v>
      </c>
      <c r="B481" s="656"/>
      <c r="C481" s="636"/>
      <c r="D481" s="197" t="s">
        <v>16</v>
      </c>
      <c r="E481" s="198"/>
      <c r="F481" s="198"/>
      <c r="G481" s="198"/>
      <c r="H481" s="199"/>
      <c r="I481" s="199"/>
      <c r="J481" s="560"/>
      <c r="K481" s="252"/>
      <c r="L481" s="200"/>
      <c r="M481" s="200"/>
      <c r="N481" s="233">
        <f t="shared" ref="N481:N483" si="167">E481+H481+I481+K481+L481+M481</f>
        <v>0</v>
      </c>
    </row>
    <row r="482" spans="1:14" ht="21.75" hidden="1" customHeight="1">
      <c r="A482" s="634"/>
      <c r="B482" s="555"/>
      <c r="C482" s="637"/>
      <c r="D482" s="197" t="s">
        <v>8</v>
      </c>
      <c r="E482" s="198"/>
      <c r="F482" s="198"/>
      <c r="G482" s="198"/>
      <c r="H482" s="199"/>
      <c r="I482" s="199"/>
      <c r="J482" s="561"/>
      <c r="K482" s="252"/>
      <c r="L482" s="200"/>
      <c r="M482" s="200"/>
      <c r="N482" s="233">
        <f t="shared" si="167"/>
        <v>0</v>
      </c>
    </row>
    <row r="483" spans="1:14" ht="21.75" hidden="1" customHeight="1">
      <c r="A483" s="634"/>
      <c r="B483" s="555"/>
      <c r="C483" s="637"/>
      <c r="D483" s="197" t="s">
        <v>9</v>
      </c>
      <c r="E483" s="198"/>
      <c r="F483" s="198"/>
      <c r="G483" s="198"/>
      <c r="H483" s="199"/>
      <c r="I483" s="199"/>
      <c r="J483" s="561"/>
      <c r="K483" s="252"/>
      <c r="L483" s="200"/>
      <c r="M483" s="200"/>
      <c r="N483" s="233">
        <f t="shared" si="167"/>
        <v>0</v>
      </c>
    </row>
    <row r="484" spans="1:14" ht="21" hidden="1" customHeight="1">
      <c r="A484" s="635"/>
      <c r="B484" s="556"/>
      <c r="C484" s="638"/>
      <c r="D484" s="197"/>
      <c r="E484" s="198"/>
      <c r="F484" s="198"/>
      <c r="G484" s="198"/>
      <c r="H484" s="199"/>
      <c r="I484" s="199"/>
      <c r="J484" s="562"/>
      <c r="K484" s="252"/>
      <c r="L484" s="200"/>
      <c r="M484" s="200"/>
      <c r="N484" s="233"/>
    </row>
    <row r="485" spans="1:14" ht="21.75" hidden="1" customHeight="1">
      <c r="A485" s="519" t="s">
        <v>22</v>
      </c>
      <c r="B485" s="520"/>
      <c r="C485" s="521"/>
      <c r="D485" s="17"/>
      <c r="E485" s="219"/>
      <c r="F485" s="219"/>
      <c r="G485" s="219"/>
      <c r="H485" s="219"/>
      <c r="I485" s="219"/>
      <c r="J485" s="219"/>
      <c r="K485" s="260"/>
      <c r="L485" s="219"/>
      <c r="M485" s="219"/>
      <c r="N485" s="301"/>
    </row>
    <row r="486" spans="1:14" ht="21.75" customHeight="1">
      <c r="A486" s="302">
        <v>2</v>
      </c>
      <c r="B486" s="639" t="s">
        <v>43</v>
      </c>
      <c r="C486" s="640"/>
      <c r="D486" s="640"/>
      <c r="E486" s="640"/>
      <c r="F486" s="640"/>
      <c r="G486" s="640"/>
      <c r="H486" s="640"/>
      <c r="I486" s="640"/>
      <c r="J486" s="640"/>
      <c r="K486" s="640"/>
      <c r="L486" s="640"/>
      <c r="M486" s="640"/>
      <c r="N486" s="641"/>
    </row>
    <row r="487" spans="1:14" ht="21.75" customHeight="1">
      <c r="A487" s="633" t="s">
        <v>32</v>
      </c>
      <c r="B487" s="554" t="s">
        <v>200</v>
      </c>
      <c r="C487" s="636"/>
      <c r="D487" s="196" t="s">
        <v>15</v>
      </c>
      <c r="E487" s="57">
        <f t="shared" ref="E487:I487" si="168">SUM(E488:E490)</f>
        <v>1.3</v>
      </c>
      <c r="F487" s="57">
        <f t="shared" si="168"/>
        <v>0</v>
      </c>
      <c r="G487" s="57">
        <f t="shared" si="168"/>
        <v>0</v>
      </c>
      <c r="H487" s="57">
        <f t="shared" si="168"/>
        <v>0</v>
      </c>
      <c r="I487" s="57">
        <f t="shared" si="168"/>
        <v>0</v>
      </c>
      <c r="J487" s="560" t="s">
        <v>203</v>
      </c>
      <c r="K487" s="251">
        <f t="shared" ref="K487:M487" si="169">SUM(K488:K490)</f>
        <v>0</v>
      </c>
      <c r="L487" s="57">
        <f t="shared" si="169"/>
        <v>0</v>
      </c>
      <c r="M487" s="57">
        <f t="shared" si="169"/>
        <v>0</v>
      </c>
      <c r="N487" s="67">
        <f>E487+H487+I487+K487+L487+M487</f>
        <v>1.3</v>
      </c>
    </row>
    <row r="488" spans="1:14" ht="21.75" customHeight="1">
      <c r="A488" s="634"/>
      <c r="B488" s="555"/>
      <c r="C488" s="637"/>
      <c r="D488" s="197" t="s">
        <v>16</v>
      </c>
      <c r="E488" s="198"/>
      <c r="F488" s="198"/>
      <c r="G488" s="198"/>
      <c r="H488" s="199"/>
      <c r="I488" s="199"/>
      <c r="J488" s="561"/>
      <c r="K488" s="252"/>
      <c r="L488" s="200"/>
      <c r="M488" s="200"/>
      <c r="N488" s="233">
        <f t="shared" ref="N488:N490" si="170">E488+H488+I488+K488+L488+M488</f>
        <v>0</v>
      </c>
    </row>
    <row r="489" spans="1:14" ht="21.75" customHeight="1">
      <c r="A489" s="634"/>
      <c r="B489" s="555"/>
      <c r="C489" s="637"/>
      <c r="D489" s="197" t="s">
        <v>8</v>
      </c>
      <c r="E489" s="198">
        <v>1.3</v>
      </c>
      <c r="F489" s="198"/>
      <c r="G489" s="198"/>
      <c r="H489" s="199"/>
      <c r="I489" s="199"/>
      <c r="J489" s="561"/>
      <c r="K489" s="252"/>
      <c r="L489" s="200"/>
      <c r="M489" s="200"/>
      <c r="N489" s="233">
        <f t="shared" si="170"/>
        <v>1.3</v>
      </c>
    </row>
    <row r="490" spans="1:14" ht="21.75" customHeight="1">
      <c r="A490" s="635"/>
      <c r="B490" s="556"/>
      <c r="C490" s="638"/>
      <c r="D490" s="197" t="s">
        <v>9</v>
      </c>
      <c r="E490" s="198"/>
      <c r="F490" s="198"/>
      <c r="G490" s="198"/>
      <c r="H490" s="199"/>
      <c r="I490" s="199"/>
      <c r="J490" s="562"/>
      <c r="K490" s="252"/>
      <c r="L490" s="200"/>
      <c r="M490" s="200"/>
      <c r="N490" s="233">
        <f t="shared" si="170"/>
        <v>0</v>
      </c>
    </row>
    <row r="491" spans="1:14" ht="21.75" customHeight="1">
      <c r="A491" s="633" t="s">
        <v>199</v>
      </c>
      <c r="B491" s="554" t="s">
        <v>206</v>
      </c>
      <c r="C491" s="636"/>
      <c r="D491" s="196" t="s">
        <v>15</v>
      </c>
      <c r="E491" s="57">
        <f t="shared" ref="E491:I491" si="171">SUM(E492:E494)</f>
        <v>3.75</v>
      </c>
      <c r="F491" s="57">
        <f t="shared" si="171"/>
        <v>0</v>
      </c>
      <c r="G491" s="57">
        <f t="shared" si="171"/>
        <v>0</v>
      </c>
      <c r="H491" s="57">
        <f t="shared" si="171"/>
        <v>0</v>
      </c>
      <c r="I491" s="57">
        <f t="shared" si="171"/>
        <v>0</v>
      </c>
      <c r="J491" s="560" t="s">
        <v>207</v>
      </c>
      <c r="K491" s="251">
        <f t="shared" ref="K491:M491" si="172">SUM(K492:K494)</f>
        <v>0</v>
      </c>
      <c r="L491" s="57">
        <f t="shared" si="172"/>
        <v>0</v>
      </c>
      <c r="M491" s="57">
        <f t="shared" si="172"/>
        <v>0</v>
      </c>
      <c r="N491" s="67">
        <f>E491+H491+I491+K491+L491+M491</f>
        <v>3.75</v>
      </c>
    </row>
    <row r="492" spans="1:14" ht="21.75" customHeight="1">
      <c r="A492" s="634"/>
      <c r="B492" s="555"/>
      <c r="C492" s="637"/>
      <c r="D492" s="197" t="s">
        <v>16</v>
      </c>
      <c r="E492" s="198"/>
      <c r="F492" s="198"/>
      <c r="G492" s="198"/>
      <c r="H492" s="199"/>
      <c r="I492" s="199"/>
      <c r="J492" s="561"/>
      <c r="K492" s="252"/>
      <c r="L492" s="200"/>
      <c r="M492" s="200"/>
      <c r="N492" s="233">
        <f t="shared" ref="N492:N494" si="173">E492+H492+I492+K492+L492+M492</f>
        <v>0</v>
      </c>
    </row>
    <row r="493" spans="1:14" ht="21.75" customHeight="1">
      <c r="A493" s="634"/>
      <c r="B493" s="555"/>
      <c r="C493" s="637"/>
      <c r="D493" s="197" t="s">
        <v>8</v>
      </c>
      <c r="E493" s="198">
        <v>3.75</v>
      </c>
      <c r="F493" s="198"/>
      <c r="G493" s="198"/>
      <c r="H493" s="199"/>
      <c r="I493" s="199"/>
      <c r="J493" s="561"/>
      <c r="K493" s="252"/>
      <c r="L493" s="200"/>
      <c r="M493" s="200"/>
      <c r="N493" s="233">
        <f t="shared" si="173"/>
        <v>3.75</v>
      </c>
    </row>
    <row r="494" spans="1:14" ht="155.25" customHeight="1">
      <c r="A494" s="635"/>
      <c r="B494" s="556"/>
      <c r="C494" s="638"/>
      <c r="D494" s="197" t="s">
        <v>9</v>
      </c>
      <c r="E494" s="198"/>
      <c r="F494" s="198"/>
      <c r="G494" s="198"/>
      <c r="H494" s="199"/>
      <c r="I494" s="199"/>
      <c r="J494" s="562"/>
      <c r="K494" s="252"/>
      <c r="L494" s="200"/>
      <c r="M494" s="200"/>
      <c r="N494" s="233">
        <f t="shared" si="173"/>
        <v>0</v>
      </c>
    </row>
    <row r="495" spans="1:14" ht="18.75" hidden="1" customHeight="1">
      <c r="A495" s="687" t="s">
        <v>210</v>
      </c>
      <c r="B495" s="554" t="s">
        <v>208</v>
      </c>
      <c r="C495" s="636"/>
      <c r="D495" s="196" t="s">
        <v>15</v>
      </c>
      <c r="E495" s="526">
        <v>2.6206260000000001</v>
      </c>
      <c r="F495" s="57"/>
      <c r="G495" s="57"/>
      <c r="H495" s="57"/>
      <c r="I495" s="57"/>
      <c r="J495" s="560" t="s">
        <v>209</v>
      </c>
      <c r="K495" s="251"/>
      <c r="L495" s="57"/>
      <c r="M495" s="57"/>
      <c r="N495" s="67"/>
    </row>
    <row r="496" spans="1:14" ht="18.75" hidden="1" customHeight="1">
      <c r="A496" s="634"/>
      <c r="B496" s="555"/>
      <c r="C496" s="637"/>
      <c r="D496" s="197" t="s">
        <v>16</v>
      </c>
      <c r="E496" s="198"/>
      <c r="F496" s="198"/>
      <c r="G496" s="198"/>
      <c r="H496" s="199"/>
      <c r="I496" s="199"/>
      <c r="J496" s="561"/>
      <c r="K496" s="252"/>
      <c r="L496" s="200"/>
      <c r="M496" s="200"/>
      <c r="N496" s="233"/>
    </row>
    <row r="497" spans="1:14" ht="18.75" hidden="1" customHeight="1">
      <c r="A497" s="634"/>
      <c r="B497" s="555"/>
      <c r="C497" s="637"/>
      <c r="D497" s="197" t="s">
        <v>8</v>
      </c>
      <c r="E497" s="198"/>
      <c r="F497" s="198"/>
      <c r="G497" s="198"/>
      <c r="H497" s="199"/>
      <c r="I497" s="199"/>
      <c r="J497" s="561"/>
      <c r="K497" s="252"/>
      <c r="L497" s="200"/>
      <c r="M497" s="200"/>
      <c r="N497" s="233"/>
    </row>
    <row r="498" spans="1:14" ht="18.75" hidden="1" customHeight="1">
      <c r="A498" s="635"/>
      <c r="B498" s="556"/>
      <c r="C498" s="638"/>
      <c r="D498" s="197" t="s">
        <v>9</v>
      </c>
      <c r="E498" s="198"/>
      <c r="F498" s="198"/>
      <c r="G498" s="198"/>
      <c r="H498" s="199"/>
      <c r="I498" s="199"/>
      <c r="J498" s="562"/>
      <c r="K498" s="252"/>
      <c r="L498" s="200"/>
      <c r="M498" s="200"/>
      <c r="N498" s="233"/>
    </row>
    <row r="499" spans="1:14" ht="18.75" hidden="1" customHeight="1">
      <c r="A499" s="633" t="s">
        <v>211</v>
      </c>
      <c r="B499" s="554" t="s">
        <v>218</v>
      </c>
      <c r="C499" s="636"/>
      <c r="D499" s="196" t="s">
        <v>15</v>
      </c>
      <c r="E499" s="57"/>
      <c r="F499" s="57"/>
      <c r="G499" s="57"/>
      <c r="H499" s="57"/>
      <c r="I499" s="57"/>
      <c r="J499" s="560"/>
      <c r="K499" s="251"/>
      <c r="L499" s="57"/>
      <c r="M499" s="57"/>
      <c r="N499" s="67"/>
    </row>
    <row r="500" spans="1:14" ht="18.75" hidden="1" customHeight="1">
      <c r="A500" s="634"/>
      <c r="B500" s="555"/>
      <c r="C500" s="637"/>
      <c r="D500" s="197" t="s">
        <v>16</v>
      </c>
      <c r="E500" s="198"/>
      <c r="F500" s="198"/>
      <c r="G500" s="198"/>
      <c r="H500" s="199"/>
      <c r="I500" s="199"/>
      <c r="J500" s="561"/>
      <c r="K500" s="252"/>
      <c r="L500" s="200"/>
      <c r="M500" s="200"/>
      <c r="N500" s="233"/>
    </row>
    <row r="501" spans="1:14" ht="18.75" hidden="1" customHeight="1">
      <c r="A501" s="634"/>
      <c r="B501" s="555"/>
      <c r="C501" s="637"/>
      <c r="D501" s="197" t="s">
        <v>8</v>
      </c>
      <c r="E501" s="198"/>
      <c r="F501" s="198"/>
      <c r="G501" s="198"/>
      <c r="H501" s="199"/>
      <c r="I501" s="199"/>
      <c r="J501" s="561"/>
      <c r="K501" s="252"/>
      <c r="L501" s="200"/>
      <c r="M501" s="200"/>
      <c r="N501" s="233"/>
    </row>
    <row r="502" spans="1:14" ht="18.75" hidden="1" customHeight="1">
      <c r="A502" s="635"/>
      <c r="B502" s="556"/>
      <c r="C502" s="638"/>
      <c r="D502" s="197" t="s">
        <v>9</v>
      </c>
      <c r="E502" s="198"/>
      <c r="F502" s="198"/>
      <c r="G502" s="198"/>
      <c r="H502" s="199"/>
      <c r="I502" s="199"/>
      <c r="J502" s="562"/>
      <c r="K502" s="252"/>
      <c r="L502" s="200"/>
      <c r="M502" s="200"/>
      <c r="N502" s="233"/>
    </row>
    <row r="503" spans="1:14" ht="18.75" hidden="1" customHeight="1">
      <c r="A503" s="633" t="s">
        <v>212</v>
      </c>
      <c r="B503" s="554" t="s">
        <v>219</v>
      </c>
      <c r="C503" s="636"/>
      <c r="D503" s="196" t="s">
        <v>15</v>
      </c>
      <c r="E503" s="57"/>
      <c r="F503" s="57"/>
      <c r="G503" s="57"/>
      <c r="H503" s="57"/>
      <c r="I503" s="57"/>
      <c r="J503" s="560"/>
      <c r="K503" s="251"/>
      <c r="L503" s="57"/>
      <c r="M503" s="57"/>
      <c r="N503" s="67"/>
    </row>
    <row r="504" spans="1:14" ht="18.75" hidden="1" customHeight="1">
      <c r="A504" s="634"/>
      <c r="B504" s="555"/>
      <c r="C504" s="637"/>
      <c r="D504" s="197" t="s">
        <v>16</v>
      </c>
      <c r="E504" s="198"/>
      <c r="F504" s="198"/>
      <c r="G504" s="198"/>
      <c r="H504" s="199"/>
      <c r="I504" s="199"/>
      <c r="J504" s="561"/>
      <c r="K504" s="252"/>
      <c r="L504" s="200"/>
      <c r="M504" s="200"/>
      <c r="N504" s="233"/>
    </row>
    <row r="505" spans="1:14" ht="18.75" hidden="1" customHeight="1">
      <c r="A505" s="634"/>
      <c r="B505" s="555"/>
      <c r="C505" s="637"/>
      <c r="D505" s="197" t="s">
        <v>8</v>
      </c>
      <c r="E505" s="198"/>
      <c r="F505" s="198"/>
      <c r="G505" s="198"/>
      <c r="H505" s="199"/>
      <c r="I505" s="199"/>
      <c r="J505" s="561"/>
      <c r="K505" s="252"/>
      <c r="L505" s="200"/>
      <c r="M505" s="200"/>
      <c r="N505" s="233"/>
    </row>
    <row r="506" spans="1:14" ht="18.75" hidden="1" customHeight="1">
      <c r="A506" s="635"/>
      <c r="B506" s="556"/>
      <c r="C506" s="638"/>
      <c r="D506" s="197" t="s">
        <v>9</v>
      </c>
      <c r="E506" s="198"/>
      <c r="F506" s="198"/>
      <c r="G506" s="198"/>
      <c r="H506" s="199"/>
      <c r="I506" s="199"/>
      <c r="J506" s="562"/>
      <c r="K506" s="252"/>
      <c r="L506" s="200"/>
      <c r="M506" s="200"/>
      <c r="N506" s="233"/>
    </row>
    <row r="507" spans="1:14" ht="18.75" hidden="1" customHeight="1">
      <c r="A507" s="633" t="s">
        <v>213</v>
      </c>
      <c r="B507" s="554" t="s">
        <v>220</v>
      </c>
      <c r="C507" s="636"/>
      <c r="D507" s="196" t="s">
        <v>15</v>
      </c>
      <c r="E507" s="57"/>
      <c r="F507" s="57"/>
      <c r="G507" s="57"/>
      <c r="H507" s="57"/>
      <c r="I507" s="57"/>
      <c r="J507" s="560"/>
      <c r="K507" s="251"/>
      <c r="L507" s="57"/>
      <c r="M507" s="57"/>
      <c r="N507" s="67"/>
    </row>
    <row r="508" spans="1:14" ht="18.75" hidden="1" customHeight="1">
      <c r="A508" s="634"/>
      <c r="B508" s="555"/>
      <c r="C508" s="637"/>
      <c r="D508" s="197" t="s">
        <v>16</v>
      </c>
      <c r="E508" s="198"/>
      <c r="F508" s="198"/>
      <c r="G508" s="198"/>
      <c r="H508" s="199"/>
      <c r="I508" s="199"/>
      <c r="J508" s="561"/>
      <c r="K508" s="252"/>
      <c r="L508" s="200"/>
      <c r="M508" s="200"/>
      <c r="N508" s="233"/>
    </row>
    <row r="509" spans="1:14" ht="18.75" hidden="1" customHeight="1">
      <c r="A509" s="634"/>
      <c r="B509" s="555"/>
      <c r="C509" s="637"/>
      <c r="D509" s="197" t="s">
        <v>8</v>
      </c>
      <c r="E509" s="198"/>
      <c r="F509" s="198"/>
      <c r="G509" s="198"/>
      <c r="H509" s="199"/>
      <c r="I509" s="199"/>
      <c r="J509" s="561"/>
      <c r="K509" s="252"/>
      <c r="L509" s="200"/>
      <c r="M509" s="200"/>
      <c r="N509" s="233"/>
    </row>
    <row r="510" spans="1:14" ht="18.75" hidden="1" customHeight="1">
      <c r="A510" s="635"/>
      <c r="B510" s="556"/>
      <c r="C510" s="638"/>
      <c r="D510" s="197" t="s">
        <v>9</v>
      </c>
      <c r="E510" s="198"/>
      <c r="F510" s="198"/>
      <c r="G510" s="198"/>
      <c r="H510" s="199"/>
      <c r="I510" s="199"/>
      <c r="J510" s="562"/>
      <c r="K510" s="252"/>
      <c r="L510" s="200"/>
      <c r="M510" s="200"/>
      <c r="N510" s="233"/>
    </row>
    <row r="511" spans="1:14" ht="18.75" hidden="1" customHeight="1">
      <c r="A511" s="633" t="s">
        <v>214</v>
      </c>
      <c r="B511" s="554"/>
      <c r="C511" s="636"/>
      <c r="D511" s="196" t="s">
        <v>15</v>
      </c>
      <c r="E511" s="57"/>
      <c r="F511" s="57"/>
      <c r="G511" s="57"/>
      <c r="H511" s="57"/>
      <c r="I511" s="57"/>
      <c r="J511" s="560"/>
      <c r="K511" s="251"/>
      <c r="L511" s="57"/>
      <c r="M511" s="57"/>
      <c r="N511" s="67"/>
    </row>
    <row r="512" spans="1:14" ht="18.75" hidden="1" customHeight="1">
      <c r="A512" s="634"/>
      <c r="B512" s="555"/>
      <c r="C512" s="637"/>
      <c r="D512" s="197" t="s">
        <v>16</v>
      </c>
      <c r="E512" s="198"/>
      <c r="F512" s="198"/>
      <c r="G512" s="198"/>
      <c r="H512" s="199"/>
      <c r="I512" s="199"/>
      <c r="J512" s="561"/>
      <c r="K512" s="252"/>
      <c r="L512" s="200"/>
      <c r="M512" s="200"/>
      <c r="N512" s="233"/>
    </row>
    <row r="513" spans="1:14" ht="18.75" hidden="1" customHeight="1">
      <c r="A513" s="634"/>
      <c r="B513" s="555"/>
      <c r="C513" s="637"/>
      <c r="D513" s="197" t="s">
        <v>8</v>
      </c>
      <c r="E513" s="198"/>
      <c r="F513" s="198"/>
      <c r="G513" s="198"/>
      <c r="H513" s="199"/>
      <c r="I513" s="199"/>
      <c r="J513" s="561"/>
      <c r="K513" s="252"/>
      <c r="L513" s="200"/>
      <c r="M513" s="200"/>
      <c r="N513" s="233"/>
    </row>
    <row r="514" spans="1:14" ht="18.75" hidden="1" customHeight="1">
      <c r="A514" s="635"/>
      <c r="B514" s="556"/>
      <c r="C514" s="638"/>
      <c r="D514" s="197" t="s">
        <v>9</v>
      </c>
      <c r="E514" s="198"/>
      <c r="F514" s="198"/>
      <c r="G514" s="198"/>
      <c r="H514" s="199"/>
      <c r="I514" s="199"/>
      <c r="J514" s="562"/>
      <c r="K514" s="252"/>
      <c r="L514" s="200"/>
      <c r="M514" s="200"/>
      <c r="N514" s="233"/>
    </row>
    <row r="515" spans="1:14" ht="18.75" hidden="1" customHeight="1">
      <c r="A515" s="633" t="s">
        <v>215</v>
      </c>
      <c r="B515" s="554"/>
      <c r="C515" s="636"/>
      <c r="D515" s="196" t="s">
        <v>15</v>
      </c>
      <c r="E515" s="57"/>
      <c r="F515" s="57"/>
      <c r="G515" s="57"/>
      <c r="H515" s="57"/>
      <c r="I515" s="57"/>
      <c r="J515" s="560"/>
      <c r="K515" s="251"/>
      <c r="L515" s="57"/>
      <c r="M515" s="57"/>
      <c r="N515" s="67"/>
    </row>
    <row r="516" spans="1:14" ht="18.75" hidden="1" customHeight="1">
      <c r="A516" s="634"/>
      <c r="B516" s="555"/>
      <c r="C516" s="637"/>
      <c r="D516" s="197" t="s">
        <v>16</v>
      </c>
      <c r="E516" s="198"/>
      <c r="F516" s="198"/>
      <c r="G516" s="198"/>
      <c r="H516" s="199"/>
      <c r="I516" s="199"/>
      <c r="J516" s="561"/>
      <c r="K516" s="252"/>
      <c r="L516" s="200"/>
      <c r="M516" s="200"/>
      <c r="N516" s="233"/>
    </row>
    <row r="517" spans="1:14" ht="18.75" hidden="1" customHeight="1">
      <c r="A517" s="634"/>
      <c r="B517" s="555"/>
      <c r="C517" s="637"/>
      <c r="D517" s="197" t="s">
        <v>8</v>
      </c>
      <c r="E517" s="198"/>
      <c r="F517" s="198"/>
      <c r="G517" s="198"/>
      <c r="H517" s="199"/>
      <c r="I517" s="199"/>
      <c r="J517" s="561"/>
      <c r="K517" s="252"/>
      <c r="L517" s="200"/>
      <c r="M517" s="200"/>
      <c r="N517" s="233"/>
    </row>
    <row r="518" spans="1:14" ht="18.75" hidden="1" customHeight="1">
      <c r="A518" s="635"/>
      <c r="B518" s="556"/>
      <c r="C518" s="638"/>
      <c r="D518" s="197" t="s">
        <v>9</v>
      </c>
      <c r="E518" s="198"/>
      <c r="F518" s="198"/>
      <c r="G518" s="198"/>
      <c r="H518" s="199"/>
      <c r="I518" s="199"/>
      <c r="J518" s="562"/>
      <c r="K518" s="252"/>
      <c r="L518" s="200"/>
      <c r="M518" s="200"/>
      <c r="N518" s="233"/>
    </row>
    <row r="519" spans="1:14" ht="18.75" hidden="1" customHeight="1">
      <c r="A519" s="633" t="s">
        <v>216</v>
      </c>
      <c r="B519" s="554"/>
      <c r="C519" s="636"/>
      <c r="D519" s="196" t="s">
        <v>15</v>
      </c>
      <c r="E519" s="57"/>
      <c r="F519" s="57"/>
      <c r="G519" s="57"/>
      <c r="H519" s="57"/>
      <c r="I519" s="57"/>
      <c r="J519" s="560"/>
      <c r="K519" s="251"/>
      <c r="L519" s="57"/>
      <c r="M519" s="57"/>
      <c r="N519" s="67"/>
    </row>
    <row r="520" spans="1:14" ht="18.75" hidden="1" customHeight="1">
      <c r="A520" s="634"/>
      <c r="B520" s="555"/>
      <c r="C520" s="637"/>
      <c r="D520" s="197" t="s">
        <v>16</v>
      </c>
      <c r="E520" s="198"/>
      <c r="F520" s="198"/>
      <c r="G520" s="198"/>
      <c r="H520" s="199"/>
      <c r="I520" s="199"/>
      <c r="J520" s="561"/>
      <c r="K520" s="252"/>
      <c r="L520" s="200"/>
      <c r="M520" s="200"/>
      <c r="N520" s="233"/>
    </row>
    <row r="521" spans="1:14" ht="18.75" hidden="1" customHeight="1">
      <c r="A521" s="634"/>
      <c r="B521" s="555"/>
      <c r="C521" s="637"/>
      <c r="D521" s="197" t="s">
        <v>8</v>
      </c>
      <c r="E521" s="198"/>
      <c r="F521" s="198"/>
      <c r="G521" s="198"/>
      <c r="H521" s="199"/>
      <c r="I521" s="199"/>
      <c r="J521" s="561"/>
      <c r="K521" s="252"/>
      <c r="L521" s="200"/>
      <c r="M521" s="200"/>
      <c r="N521" s="233"/>
    </row>
    <row r="522" spans="1:14" ht="18.75" hidden="1" customHeight="1">
      <c r="A522" s="635"/>
      <c r="B522" s="556"/>
      <c r="C522" s="638"/>
      <c r="D522" s="197" t="s">
        <v>9</v>
      </c>
      <c r="E522" s="198"/>
      <c r="F522" s="198"/>
      <c r="G522" s="198"/>
      <c r="H522" s="199"/>
      <c r="I522" s="199"/>
      <c r="J522" s="562"/>
      <c r="K522" s="252"/>
      <c r="L522" s="200"/>
      <c r="M522" s="200"/>
      <c r="N522" s="233"/>
    </row>
    <row r="523" spans="1:14" ht="18.75" hidden="1" customHeight="1">
      <c r="A523" s="633" t="s">
        <v>217</v>
      </c>
      <c r="B523" s="554"/>
      <c r="C523" s="636"/>
      <c r="D523" s="196" t="s">
        <v>15</v>
      </c>
      <c r="E523" s="57"/>
      <c r="F523" s="57"/>
      <c r="G523" s="57"/>
      <c r="H523" s="57"/>
      <c r="I523" s="57"/>
      <c r="J523" s="560"/>
      <c r="K523" s="251"/>
      <c r="L523" s="57"/>
      <c r="M523" s="57"/>
      <c r="N523" s="67"/>
    </row>
    <row r="524" spans="1:14" ht="18.75" hidden="1" customHeight="1">
      <c r="A524" s="634"/>
      <c r="B524" s="555"/>
      <c r="C524" s="637"/>
      <c r="D524" s="197" t="s">
        <v>16</v>
      </c>
      <c r="E524" s="198"/>
      <c r="F524" s="198"/>
      <c r="G524" s="198"/>
      <c r="H524" s="199"/>
      <c r="I524" s="199"/>
      <c r="J524" s="561"/>
      <c r="K524" s="252"/>
      <c r="L524" s="200"/>
      <c r="M524" s="200"/>
      <c r="N524" s="233"/>
    </row>
    <row r="525" spans="1:14" ht="18.75" hidden="1" customHeight="1">
      <c r="A525" s="634"/>
      <c r="B525" s="555"/>
      <c r="C525" s="637"/>
      <c r="D525" s="197" t="s">
        <v>8</v>
      </c>
      <c r="E525" s="198"/>
      <c r="F525" s="198"/>
      <c r="G525" s="198"/>
      <c r="H525" s="199"/>
      <c r="I525" s="199"/>
      <c r="J525" s="561"/>
      <c r="K525" s="252"/>
      <c r="L525" s="200"/>
      <c r="M525" s="200"/>
      <c r="N525" s="233"/>
    </row>
    <row r="526" spans="1:14" ht="18.75" hidden="1" customHeight="1">
      <c r="A526" s="635"/>
      <c r="B526" s="556"/>
      <c r="C526" s="638"/>
      <c r="D526" s="197" t="s">
        <v>9</v>
      </c>
      <c r="E526" s="198"/>
      <c r="F526" s="198"/>
      <c r="G526" s="198"/>
      <c r="H526" s="199"/>
      <c r="I526" s="199"/>
      <c r="J526" s="562"/>
      <c r="K526" s="252"/>
      <c r="L526" s="200"/>
      <c r="M526" s="200"/>
      <c r="N526" s="233"/>
    </row>
    <row r="527" spans="1:14" ht="21.75" hidden="1" customHeight="1">
      <c r="A527" s="518"/>
      <c r="B527" s="516"/>
      <c r="C527" s="517"/>
      <c r="D527" s="17"/>
      <c r="E527" s="219"/>
      <c r="F527" s="219"/>
      <c r="G527" s="219"/>
      <c r="H527" s="219"/>
      <c r="I527" s="219"/>
      <c r="J527" s="219"/>
      <c r="K527" s="260"/>
      <c r="L527" s="219"/>
      <c r="M527" s="219"/>
      <c r="N527" s="301"/>
    </row>
    <row r="528" spans="1:14" ht="21.75" hidden="1" customHeight="1">
      <c r="A528" s="302">
        <v>3</v>
      </c>
      <c r="B528" s="639" t="s">
        <v>35</v>
      </c>
      <c r="C528" s="640"/>
      <c r="D528" s="640"/>
      <c r="E528" s="640"/>
      <c r="F528" s="640"/>
      <c r="G528" s="640"/>
      <c r="H528" s="640"/>
      <c r="I528" s="640"/>
      <c r="J528" s="640"/>
      <c r="K528" s="640"/>
      <c r="L528" s="640"/>
      <c r="M528" s="640"/>
      <c r="N528" s="641"/>
    </row>
    <row r="529" spans="1:14" s="28" customFormat="1" ht="21.75" hidden="1" customHeight="1">
      <c r="A529" s="633" t="s">
        <v>37</v>
      </c>
      <c r="B529" s="554" t="s">
        <v>30</v>
      </c>
      <c r="C529" s="636"/>
      <c r="D529" s="196" t="s">
        <v>15</v>
      </c>
      <c r="E529" s="57">
        <f t="shared" ref="E529:I529" si="174">SUM(E530:E532)</f>
        <v>0</v>
      </c>
      <c r="F529" s="57">
        <f t="shared" si="174"/>
        <v>0</v>
      </c>
      <c r="G529" s="57">
        <f t="shared" si="174"/>
        <v>0</v>
      </c>
      <c r="H529" s="57">
        <f t="shared" si="174"/>
        <v>0</v>
      </c>
      <c r="I529" s="57">
        <f t="shared" si="174"/>
        <v>0</v>
      </c>
      <c r="J529" s="560"/>
      <c r="K529" s="251">
        <f t="shared" ref="K529:M529" si="175">SUM(K530:K532)</f>
        <v>0</v>
      </c>
      <c r="L529" s="57">
        <f t="shared" si="175"/>
        <v>0</v>
      </c>
      <c r="M529" s="57">
        <f t="shared" si="175"/>
        <v>0</v>
      </c>
      <c r="N529" s="67">
        <f>E529+H529+I529+K529+L529+M529</f>
        <v>0</v>
      </c>
    </row>
    <row r="530" spans="1:14" s="28" customFormat="1" ht="21.75" hidden="1" customHeight="1">
      <c r="A530" s="634"/>
      <c r="B530" s="555"/>
      <c r="C530" s="637"/>
      <c r="D530" s="197" t="s">
        <v>16</v>
      </c>
      <c r="E530" s="198"/>
      <c r="F530" s="198"/>
      <c r="G530" s="198"/>
      <c r="H530" s="199"/>
      <c r="I530" s="199"/>
      <c r="J530" s="685"/>
      <c r="K530" s="252"/>
      <c r="L530" s="200"/>
      <c r="M530" s="200"/>
      <c r="N530" s="233">
        <f t="shared" ref="N530:N532" si="176">E530+H530+I530+K530+L530+M530</f>
        <v>0</v>
      </c>
    </row>
    <row r="531" spans="1:14" s="28" customFormat="1" ht="21.75" hidden="1" customHeight="1">
      <c r="A531" s="634"/>
      <c r="B531" s="555"/>
      <c r="C531" s="637"/>
      <c r="D531" s="197" t="s">
        <v>8</v>
      </c>
      <c r="E531" s="198"/>
      <c r="F531" s="198"/>
      <c r="G531" s="198"/>
      <c r="H531" s="199"/>
      <c r="I531" s="199"/>
      <c r="J531" s="685"/>
      <c r="K531" s="252"/>
      <c r="L531" s="200"/>
      <c r="M531" s="200"/>
      <c r="N531" s="233">
        <f t="shared" si="176"/>
        <v>0</v>
      </c>
    </row>
    <row r="532" spans="1:14" s="28" customFormat="1" ht="21.75" hidden="1" customHeight="1">
      <c r="A532" s="635"/>
      <c r="B532" s="556"/>
      <c r="C532" s="638"/>
      <c r="D532" s="197" t="s">
        <v>9</v>
      </c>
      <c r="E532" s="198"/>
      <c r="F532" s="198"/>
      <c r="G532" s="198"/>
      <c r="H532" s="199"/>
      <c r="I532" s="199"/>
      <c r="J532" s="686"/>
      <c r="K532" s="252"/>
      <c r="L532" s="200"/>
      <c r="M532" s="200"/>
      <c r="N532" s="233">
        <f t="shared" si="176"/>
        <v>0</v>
      </c>
    </row>
    <row r="533" spans="1:14" ht="21.75" hidden="1" customHeight="1">
      <c r="A533" s="633" t="s">
        <v>40</v>
      </c>
      <c r="B533" s="554" t="s">
        <v>30</v>
      </c>
      <c r="C533" s="636"/>
      <c r="D533" s="196" t="s">
        <v>15</v>
      </c>
      <c r="E533" s="57">
        <f t="shared" ref="E533:I533" si="177">SUM(E534:E536)</f>
        <v>0</v>
      </c>
      <c r="F533" s="57">
        <f t="shared" si="177"/>
        <v>0</v>
      </c>
      <c r="G533" s="57">
        <f t="shared" si="177"/>
        <v>0</v>
      </c>
      <c r="H533" s="57">
        <f t="shared" si="177"/>
        <v>0</v>
      </c>
      <c r="I533" s="57">
        <f t="shared" si="177"/>
        <v>0</v>
      </c>
      <c r="J533" s="560"/>
      <c r="K533" s="251">
        <f t="shared" ref="K533:M533" si="178">SUM(K534:K536)</f>
        <v>0</v>
      </c>
      <c r="L533" s="57">
        <f t="shared" si="178"/>
        <v>0</v>
      </c>
      <c r="M533" s="57">
        <f t="shared" si="178"/>
        <v>0</v>
      </c>
      <c r="N533" s="67">
        <f>E533+H533+I533+K533+L533+M533</f>
        <v>0</v>
      </c>
    </row>
    <row r="534" spans="1:14" ht="21.75" hidden="1" customHeight="1">
      <c r="A534" s="634"/>
      <c r="B534" s="555"/>
      <c r="C534" s="637"/>
      <c r="D534" s="197" t="s">
        <v>16</v>
      </c>
      <c r="E534" s="198"/>
      <c r="F534" s="198"/>
      <c r="G534" s="198"/>
      <c r="H534" s="199"/>
      <c r="I534" s="199"/>
      <c r="J534" s="561"/>
      <c r="K534" s="252"/>
      <c r="L534" s="200"/>
      <c r="M534" s="200"/>
      <c r="N534" s="233">
        <f t="shared" ref="N534:N536" si="179">E534+H534+I534+K534+L534+M534</f>
        <v>0</v>
      </c>
    </row>
    <row r="535" spans="1:14" ht="21.75" hidden="1" customHeight="1">
      <c r="A535" s="634"/>
      <c r="B535" s="555"/>
      <c r="C535" s="637"/>
      <c r="D535" s="197" t="s">
        <v>8</v>
      </c>
      <c r="E535" s="198"/>
      <c r="F535" s="198"/>
      <c r="G535" s="198"/>
      <c r="H535" s="199"/>
      <c r="I535" s="199"/>
      <c r="J535" s="561"/>
      <c r="K535" s="252"/>
      <c r="L535" s="200"/>
      <c r="M535" s="200"/>
      <c r="N535" s="233">
        <f t="shared" si="179"/>
        <v>0</v>
      </c>
    </row>
    <row r="536" spans="1:14" ht="21.75" hidden="1" customHeight="1">
      <c r="A536" s="635"/>
      <c r="B536" s="556"/>
      <c r="C536" s="638"/>
      <c r="D536" s="197" t="s">
        <v>9</v>
      </c>
      <c r="E536" s="198"/>
      <c r="F536" s="198"/>
      <c r="G536" s="198"/>
      <c r="H536" s="199"/>
      <c r="I536" s="199"/>
      <c r="J536" s="562"/>
      <c r="K536" s="252"/>
      <c r="L536" s="200"/>
      <c r="M536" s="200"/>
      <c r="N536" s="233">
        <f t="shared" si="179"/>
        <v>0</v>
      </c>
    </row>
    <row r="537" spans="1:14" ht="21.75" hidden="1" customHeight="1">
      <c r="A537" s="300" t="s">
        <v>42</v>
      </c>
      <c r="B537" s="288"/>
      <c r="C537" s="289"/>
      <c r="D537" s="17"/>
      <c r="E537" s="219"/>
      <c r="F537" s="219"/>
      <c r="G537" s="219"/>
      <c r="H537" s="219"/>
      <c r="I537" s="219"/>
      <c r="J537" s="219"/>
      <c r="K537" s="260"/>
      <c r="L537" s="219"/>
      <c r="M537" s="219"/>
      <c r="N537" s="301"/>
    </row>
    <row r="538" spans="1:14" s="32" customFormat="1" ht="21.75" customHeight="1">
      <c r="A538" s="302">
        <v>4</v>
      </c>
      <c r="B538" s="639" t="s">
        <v>36</v>
      </c>
      <c r="C538" s="640"/>
      <c r="D538" s="640"/>
      <c r="E538" s="640"/>
      <c r="F538" s="640"/>
      <c r="G538" s="640"/>
      <c r="H538" s="640"/>
      <c r="I538" s="640"/>
      <c r="J538" s="640"/>
      <c r="K538" s="640"/>
      <c r="L538" s="640"/>
      <c r="M538" s="640"/>
      <c r="N538" s="641"/>
    </row>
    <row r="539" spans="1:14" ht="21.75" customHeight="1">
      <c r="A539" s="633" t="s">
        <v>38</v>
      </c>
      <c r="B539" s="554" t="s">
        <v>224</v>
      </c>
      <c r="C539" s="636"/>
      <c r="D539" s="196" t="s">
        <v>15</v>
      </c>
      <c r="E539" s="57">
        <v>4.7369759699999996</v>
      </c>
      <c r="F539" s="57">
        <f t="shared" ref="F539:I539" si="180">SUM(F540:F542)</f>
        <v>0</v>
      </c>
      <c r="G539" s="57">
        <f t="shared" si="180"/>
        <v>0</v>
      </c>
      <c r="H539" s="57">
        <f t="shared" si="180"/>
        <v>0</v>
      </c>
      <c r="I539" s="57">
        <f t="shared" si="180"/>
        <v>0</v>
      </c>
      <c r="J539" s="642" t="s">
        <v>227</v>
      </c>
      <c r="K539" s="251">
        <f t="shared" ref="K539:M539" si="181">SUM(K540:K542)</f>
        <v>0</v>
      </c>
      <c r="L539" s="57">
        <f t="shared" si="181"/>
        <v>0</v>
      </c>
      <c r="M539" s="57">
        <f t="shared" si="181"/>
        <v>0</v>
      </c>
      <c r="N539" s="67">
        <f>E539+H539+I539+K539+L539+M539</f>
        <v>4.7369759699999996</v>
      </c>
    </row>
    <row r="540" spans="1:14" ht="21.75" customHeight="1">
      <c r="A540" s="634"/>
      <c r="B540" s="555"/>
      <c r="C540" s="683"/>
      <c r="D540" s="197" t="s">
        <v>16</v>
      </c>
      <c r="E540" s="198"/>
      <c r="F540" s="198"/>
      <c r="G540" s="198"/>
      <c r="H540" s="199"/>
      <c r="I540" s="199"/>
      <c r="J540" s="643"/>
      <c r="K540" s="252"/>
      <c r="L540" s="200"/>
      <c r="M540" s="200"/>
      <c r="N540" s="233">
        <f t="shared" ref="N540:N542" si="182">E540+H540+I540+K540+L540+M540</f>
        <v>0</v>
      </c>
    </row>
    <row r="541" spans="1:14" ht="21.75" customHeight="1">
      <c r="A541" s="634"/>
      <c r="B541" s="555"/>
      <c r="C541" s="683"/>
      <c r="D541" s="197" t="s">
        <v>8</v>
      </c>
      <c r="E541" s="198">
        <v>4.6900000000000004</v>
      </c>
      <c r="F541" s="198"/>
      <c r="G541" s="198"/>
      <c r="H541" s="199"/>
      <c r="I541" s="199"/>
      <c r="J541" s="643"/>
      <c r="K541" s="252"/>
      <c r="L541" s="200"/>
      <c r="M541" s="200"/>
      <c r="N541" s="233">
        <f t="shared" si="182"/>
        <v>4.6900000000000004</v>
      </c>
    </row>
    <row r="542" spans="1:14" ht="36.75" customHeight="1">
      <c r="A542" s="635"/>
      <c r="B542" s="556"/>
      <c r="C542" s="684"/>
      <c r="D542" s="197" t="s">
        <v>9</v>
      </c>
      <c r="E542" s="198">
        <v>4.7E-2</v>
      </c>
      <c r="F542" s="198"/>
      <c r="G542" s="198"/>
      <c r="H542" s="199"/>
      <c r="I542" s="199"/>
      <c r="J542" s="644"/>
      <c r="K542" s="252"/>
      <c r="L542" s="200"/>
      <c r="M542" s="200"/>
      <c r="N542" s="233">
        <f t="shared" si="182"/>
        <v>4.7E-2</v>
      </c>
    </row>
    <row r="543" spans="1:14" ht="21.75" customHeight="1">
      <c r="A543" s="633" t="s">
        <v>41</v>
      </c>
      <c r="B543" s="554" t="s">
        <v>221</v>
      </c>
      <c r="C543" s="636"/>
      <c r="D543" s="196" t="s">
        <v>15</v>
      </c>
      <c r="E543" s="527" t="s">
        <v>226</v>
      </c>
      <c r="F543" s="57">
        <f t="shared" ref="F543:I543" si="183">SUM(F544:F546)</f>
        <v>0</v>
      </c>
      <c r="G543" s="57">
        <f t="shared" si="183"/>
        <v>0</v>
      </c>
      <c r="H543" s="57">
        <f t="shared" si="183"/>
        <v>0</v>
      </c>
      <c r="I543" s="57">
        <f t="shared" si="183"/>
        <v>0</v>
      </c>
      <c r="J543" s="560" t="s">
        <v>228</v>
      </c>
      <c r="K543" s="251">
        <f t="shared" ref="K543:M543" si="184">SUM(K544:K546)</f>
        <v>0</v>
      </c>
      <c r="L543" s="57">
        <f t="shared" si="184"/>
        <v>0</v>
      </c>
      <c r="M543" s="57">
        <f t="shared" si="184"/>
        <v>0</v>
      </c>
      <c r="N543" s="67" t="e">
        <f>E543+H543+I543+K543+L543+M543</f>
        <v>#VALUE!</v>
      </c>
    </row>
    <row r="544" spans="1:14" ht="21.75" customHeight="1">
      <c r="A544" s="634"/>
      <c r="B544" s="555"/>
      <c r="C544" s="637"/>
      <c r="D544" s="197" t="s">
        <v>16</v>
      </c>
      <c r="E544" s="198"/>
      <c r="F544" s="198"/>
      <c r="G544" s="198"/>
      <c r="H544" s="199"/>
      <c r="I544" s="199"/>
      <c r="J544" s="561"/>
      <c r="K544" s="252"/>
      <c r="L544" s="200"/>
      <c r="M544" s="200"/>
      <c r="N544" s="233">
        <f t="shared" ref="N544:N546" si="185">E544+H544+I544+K544+L544+M544</f>
        <v>0</v>
      </c>
    </row>
    <row r="545" spans="1:14" ht="21.75" customHeight="1">
      <c r="A545" s="634"/>
      <c r="B545" s="555"/>
      <c r="C545" s="637"/>
      <c r="D545" s="197" t="s">
        <v>8</v>
      </c>
      <c r="E545" s="198">
        <v>3</v>
      </c>
      <c r="F545" s="198"/>
      <c r="G545" s="198"/>
      <c r="H545" s="199"/>
      <c r="I545" s="199"/>
      <c r="J545" s="561"/>
      <c r="K545" s="252"/>
      <c r="L545" s="200"/>
      <c r="M545" s="200"/>
      <c r="N545" s="233">
        <f t="shared" si="185"/>
        <v>3</v>
      </c>
    </row>
    <row r="546" spans="1:14" ht="36.75" customHeight="1">
      <c r="A546" s="635"/>
      <c r="B546" s="556"/>
      <c r="C546" s="638"/>
      <c r="D546" s="197" t="s">
        <v>9</v>
      </c>
      <c r="E546" s="198">
        <v>0.03</v>
      </c>
      <c r="F546" s="198"/>
      <c r="G546" s="198"/>
      <c r="H546" s="199"/>
      <c r="I546" s="199"/>
      <c r="J546" s="562"/>
      <c r="K546" s="252"/>
      <c r="L546" s="200"/>
      <c r="M546" s="200"/>
      <c r="N546" s="233">
        <f t="shared" si="185"/>
        <v>0.03</v>
      </c>
    </row>
    <row r="547" spans="1:14" ht="21.75" customHeight="1">
      <c r="A547" s="300" t="s">
        <v>42</v>
      </c>
      <c r="B547" s="288"/>
      <c r="C547" s="289"/>
      <c r="D547" s="17"/>
      <c r="E547" s="219"/>
      <c r="F547" s="219"/>
      <c r="G547" s="219"/>
      <c r="H547" s="219"/>
      <c r="I547" s="219"/>
      <c r="J547" s="219"/>
      <c r="K547" s="260"/>
      <c r="L547" s="219"/>
      <c r="M547" s="219"/>
      <c r="N547" s="301"/>
    </row>
    <row r="548" spans="1:14" ht="21.75" customHeight="1">
      <c r="A548" s="302">
        <v>5</v>
      </c>
      <c r="B548" s="639" t="s">
        <v>39</v>
      </c>
      <c r="C548" s="640"/>
      <c r="D548" s="640"/>
      <c r="E548" s="640"/>
      <c r="F548" s="640"/>
      <c r="G548" s="640"/>
      <c r="H548" s="640"/>
      <c r="I548" s="640"/>
      <c r="J548" s="640"/>
      <c r="K548" s="640"/>
      <c r="L548" s="640"/>
      <c r="M548" s="640"/>
      <c r="N548" s="641"/>
    </row>
    <row r="549" spans="1:14" ht="21.75" customHeight="1">
      <c r="A549" s="633" t="s">
        <v>91</v>
      </c>
      <c r="B549" s="554" t="s">
        <v>196</v>
      </c>
      <c r="C549" s="636"/>
      <c r="D549" s="196" t="s">
        <v>15</v>
      </c>
      <c r="E549" s="57">
        <f>SUM(E551:E552)</f>
        <v>0.15</v>
      </c>
      <c r="F549" s="57">
        <f t="shared" ref="F549:I549" si="186">SUM(F550:F552)</f>
        <v>0</v>
      </c>
      <c r="G549" s="57">
        <f t="shared" si="186"/>
        <v>0</v>
      </c>
      <c r="H549" s="57">
        <f t="shared" si="186"/>
        <v>0</v>
      </c>
      <c r="I549" s="57">
        <f t="shared" si="186"/>
        <v>0</v>
      </c>
      <c r="J549" s="560" t="s">
        <v>204</v>
      </c>
      <c r="K549" s="251">
        <f t="shared" ref="K549:M549" si="187">SUM(K550:K552)</f>
        <v>0</v>
      </c>
      <c r="L549" s="57">
        <f t="shared" si="187"/>
        <v>0</v>
      </c>
      <c r="M549" s="57">
        <f t="shared" si="187"/>
        <v>0</v>
      </c>
      <c r="N549" s="67">
        <f>E549+H549+I549+K549+L549+M549</f>
        <v>0.15</v>
      </c>
    </row>
    <row r="550" spans="1:14" ht="21.75" customHeight="1">
      <c r="A550" s="634"/>
      <c r="B550" s="631"/>
      <c r="C550" s="683"/>
      <c r="D550" s="197" t="s">
        <v>16</v>
      </c>
      <c r="E550" s="198"/>
      <c r="F550" s="198"/>
      <c r="G550" s="198"/>
      <c r="H550" s="199"/>
      <c r="I550" s="199"/>
      <c r="J550" s="561"/>
      <c r="K550" s="252"/>
      <c r="L550" s="200"/>
      <c r="M550" s="200"/>
      <c r="N550" s="233">
        <f t="shared" ref="N550:N552" si="188">E550+H550+I550+K550+L550+M550</f>
        <v>0</v>
      </c>
    </row>
    <row r="551" spans="1:14" ht="21.75" customHeight="1">
      <c r="A551" s="634"/>
      <c r="B551" s="631"/>
      <c r="C551" s="683"/>
      <c r="D551" s="197" t="s">
        <v>8</v>
      </c>
      <c r="E551" s="198">
        <v>0.14899999999999999</v>
      </c>
      <c r="F551" s="198"/>
      <c r="G551" s="198"/>
      <c r="H551" s="199"/>
      <c r="I551" s="199"/>
      <c r="J551" s="561"/>
      <c r="K551" s="252"/>
      <c r="L551" s="200"/>
      <c r="M551" s="200"/>
      <c r="N551" s="233">
        <f t="shared" si="188"/>
        <v>0.14899999999999999</v>
      </c>
    </row>
    <row r="552" spans="1:14" ht="21.75" customHeight="1" thickBot="1">
      <c r="A552" s="635"/>
      <c r="B552" s="682"/>
      <c r="C552" s="684"/>
      <c r="D552" s="197" t="s">
        <v>9</v>
      </c>
      <c r="E552" s="525">
        <v>1E-3</v>
      </c>
      <c r="F552" s="198"/>
      <c r="G552" s="198"/>
      <c r="H552" s="199"/>
      <c r="I552" s="199"/>
      <c r="J552" s="562"/>
      <c r="K552" s="252"/>
      <c r="L552" s="200"/>
      <c r="M552" s="200"/>
      <c r="N552" s="233">
        <f t="shared" si="188"/>
        <v>1E-3</v>
      </c>
    </row>
    <row r="553" spans="1:14" s="40" customFormat="1" ht="21.75" hidden="1" customHeight="1">
      <c r="A553" s="634" t="s">
        <v>92</v>
      </c>
      <c r="B553" s="555" t="s">
        <v>30</v>
      </c>
      <c r="C553" s="637"/>
      <c r="D553" s="196" t="s">
        <v>15</v>
      </c>
      <c r="E553" s="57">
        <f t="shared" ref="E553:I553" si="189">SUM(E554:E556)</f>
        <v>0</v>
      </c>
      <c r="F553" s="57">
        <f t="shared" si="189"/>
        <v>0</v>
      </c>
      <c r="G553" s="57">
        <f t="shared" si="189"/>
        <v>0</v>
      </c>
      <c r="H553" s="57">
        <f t="shared" si="189"/>
        <v>0</v>
      </c>
      <c r="I553" s="57">
        <f t="shared" si="189"/>
        <v>0</v>
      </c>
      <c r="J553" s="560"/>
      <c r="K553" s="251">
        <f t="shared" ref="K553:M553" si="190">SUM(K554:K556)</f>
        <v>0</v>
      </c>
      <c r="L553" s="57">
        <f t="shared" si="190"/>
        <v>0</v>
      </c>
      <c r="M553" s="57">
        <f t="shared" si="190"/>
        <v>0</v>
      </c>
      <c r="N553" s="67">
        <f>E553+H553+I553+K553+L553+M553</f>
        <v>0</v>
      </c>
    </row>
    <row r="554" spans="1:14" s="40" customFormat="1" ht="21.75" hidden="1" customHeight="1">
      <c r="A554" s="634"/>
      <c r="B554" s="555"/>
      <c r="C554" s="637"/>
      <c r="D554" s="197" t="s">
        <v>16</v>
      </c>
      <c r="E554" s="198"/>
      <c r="F554" s="198"/>
      <c r="G554" s="198"/>
      <c r="H554" s="199"/>
      <c r="I554" s="199"/>
      <c r="J554" s="561"/>
      <c r="K554" s="252"/>
      <c r="L554" s="200"/>
      <c r="M554" s="200"/>
      <c r="N554" s="233">
        <f t="shared" ref="N554:N556" si="191">E554+H554+I554+K554+L554+M554</f>
        <v>0</v>
      </c>
    </row>
    <row r="555" spans="1:14" s="40" customFormat="1" ht="21.75" hidden="1" customHeight="1">
      <c r="A555" s="634"/>
      <c r="B555" s="555"/>
      <c r="C555" s="637"/>
      <c r="D555" s="197" t="s">
        <v>8</v>
      </c>
      <c r="E555" s="198"/>
      <c r="F555" s="198"/>
      <c r="G555" s="198"/>
      <c r="H555" s="199"/>
      <c r="I555" s="199"/>
      <c r="J555" s="561"/>
      <c r="K555" s="252"/>
      <c r="L555" s="200"/>
      <c r="M555" s="200"/>
      <c r="N555" s="233">
        <f t="shared" si="191"/>
        <v>0</v>
      </c>
    </row>
    <row r="556" spans="1:14" s="40" customFormat="1" ht="21.75" hidden="1" customHeight="1" thickBot="1">
      <c r="A556" s="635"/>
      <c r="B556" s="556"/>
      <c r="C556" s="638"/>
      <c r="D556" s="197" t="s">
        <v>9</v>
      </c>
      <c r="E556" s="198"/>
      <c r="F556" s="198"/>
      <c r="G556" s="198"/>
      <c r="H556" s="199"/>
      <c r="I556" s="199"/>
      <c r="J556" s="562"/>
      <c r="K556" s="252"/>
      <c r="L556" s="200"/>
      <c r="M556" s="200"/>
      <c r="N556" s="233">
        <f t="shared" si="191"/>
        <v>0</v>
      </c>
    </row>
    <row r="557" spans="1:14" ht="21.75" hidden="1" customHeight="1" thickBot="1">
      <c r="A557" s="303" t="s">
        <v>42</v>
      </c>
      <c r="B557" s="304"/>
      <c r="C557" s="304"/>
      <c r="D557" s="305"/>
      <c r="E557" s="306"/>
      <c r="F557" s="306"/>
      <c r="G557" s="306"/>
      <c r="H557" s="306"/>
      <c r="I557" s="306"/>
      <c r="J557" s="306"/>
      <c r="K557" s="307"/>
      <c r="L557" s="306"/>
      <c r="M557" s="306"/>
      <c r="N557" s="308"/>
    </row>
    <row r="558" spans="1:14" ht="21.75" customHeight="1">
      <c r="A558" s="302">
        <v>5</v>
      </c>
      <c r="B558" s="679" t="s">
        <v>195</v>
      </c>
      <c r="C558" s="680"/>
      <c r="D558" s="680"/>
      <c r="E558" s="680"/>
      <c r="F558" s="680"/>
      <c r="G558" s="680"/>
      <c r="H558" s="680"/>
      <c r="I558" s="680"/>
      <c r="J558" s="680"/>
      <c r="K558" s="680"/>
      <c r="L558" s="680"/>
      <c r="M558" s="680"/>
      <c r="N558" s="681"/>
    </row>
    <row r="559" spans="1:14" ht="21.75" customHeight="1">
      <c r="A559" s="633" t="s">
        <v>91</v>
      </c>
      <c r="B559" s="554" t="s">
        <v>197</v>
      </c>
      <c r="C559" s="636"/>
      <c r="D559" s="196" t="s">
        <v>15</v>
      </c>
      <c r="E559" s="57">
        <f>SUM(E561:E562)</f>
        <v>10.101011</v>
      </c>
      <c r="F559" s="57">
        <f t="shared" ref="F559:I559" si="192">SUM(F560:F562)</f>
        <v>0</v>
      </c>
      <c r="G559" s="57">
        <f t="shared" si="192"/>
        <v>0</v>
      </c>
      <c r="H559" s="57">
        <f t="shared" si="192"/>
        <v>0</v>
      </c>
      <c r="I559" s="57">
        <f t="shared" si="192"/>
        <v>0</v>
      </c>
      <c r="J559" s="560" t="s">
        <v>205</v>
      </c>
      <c r="K559" s="251">
        <f t="shared" ref="K559:M559" si="193">SUM(K560:K562)</f>
        <v>0</v>
      </c>
      <c r="L559" s="57">
        <f t="shared" si="193"/>
        <v>0</v>
      </c>
      <c r="M559" s="57">
        <f t="shared" si="193"/>
        <v>0</v>
      </c>
      <c r="N559" s="67">
        <f>E559+H559+I559+K559+L559+M559</f>
        <v>10.101011</v>
      </c>
    </row>
    <row r="560" spans="1:14" ht="21.75" customHeight="1">
      <c r="A560" s="634"/>
      <c r="B560" s="631"/>
      <c r="C560" s="683"/>
      <c r="D560" s="197" t="s">
        <v>16</v>
      </c>
      <c r="E560" s="198"/>
      <c r="F560" s="198"/>
      <c r="G560" s="198"/>
      <c r="H560" s="199"/>
      <c r="I560" s="199"/>
      <c r="J560" s="561"/>
      <c r="K560" s="252"/>
      <c r="L560" s="200"/>
      <c r="M560" s="200"/>
      <c r="N560" s="233">
        <f t="shared" ref="N560:N562" si="194">E560+H560+I560+K560+L560+M560</f>
        <v>0</v>
      </c>
    </row>
    <row r="561" spans="1:14" ht="21.75" customHeight="1">
      <c r="A561" s="634"/>
      <c r="B561" s="631"/>
      <c r="C561" s="683"/>
      <c r="D561" s="197" t="s">
        <v>8</v>
      </c>
      <c r="E561" s="198">
        <v>10</v>
      </c>
      <c r="F561" s="198"/>
      <c r="G561" s="198"/>
      <c r="H561" s="199"/>
      <c r="I561" s="199"/>
      <c r="J561" s="561"/>
      <c r="K561" s="252"/>
      <c r="L561" s="200"/>
      <c r="M561" s="200"/>
      <c r="N561" s="233">
        <f t="shared" si="194"/>
        <v>10</v>
      </c>
    </row>
    <row r="562" spans="1:14" ht="21.75" customHeight="1">
      <c r="A562" s="635"/>
      <c r="B562" s="682"/>
      <c r="C562" s="684"/>
      <c r="D562" s="197" t="s">
        <v>9</v>
      </c>
      <c r="E562" s="198">
        <v>0.101011</v>
      </c>
      <c r="F562" s="198"/>
      <c r="G562" s="198"/>
      <c r="H562" s="199"/>
      <c r="I562" s="199"/>
      <c r="J562" s="562"/>
      <c r="K562" s="252"/>
      <c r="L562" s="200"/>
      <c r="M562" s="200"/>
      <c r="N562" s="233">
        <f t="shared" si="194"/>
        <v>0.101011</v>
      </c>
    </row>
    <row r="563" spans="1:14" s="40" customFormat="1" ht="21" hidden="1" customHeight="1">
      <c r="A563" s="634" t="s">
        <v>92</v>
      </c>
      <c r="B563" s="555" t="s">
        <v>30</v>
      </c>
      <c r="C563" s="637"/>
      <c r="D563" s="196" t="s">
        <v>15</v>
      </c>
      <c r="E563" s="57">
        <f t="shared" ref="E563:I563" si="195">SUM(E564:E566)</f>
        <v>0</v>
      </c>
      <c r="F563" s="57">
        <f t="shared" si="195"/>
        <v>0</v>
      </c>
      <c r="G563" s="57">
        <f t="shared" si="195"/>
        <v>0</v>
      </c>
      <c r="H563" s="57">
        <f t="shared" si="195"/>
        <v>0</v>
      </c>
      <c r="I563" s="57">
        <f t="shared" si="195"/>
        <v>0</v>
      </c>
      <c r="J563" s="560"/>
      <c r="K563" s="251">
        <f t="shared" ref="K563:M563" si="196">SUM(K564:K566)</f>
        <v>0</v>
      </c>
      <c r="L563" s="57">
        <f t="shared" si="196"/>
        <v>0</v>
      </c>
      <c r="M563" s="57">
        <f t="shared" si="196"/>
        <v>0</v>
      </c>
      <c r="N563" s="67">
        <f>E563+H563+I563+K563+L563+M563</f>
        <v>0</v>
      </c>
    </row>
    <row r="564" spans="1:14" s="40" customFormat="1" ht="21" hidden="1" customHeight="1">
      <c r="A564" s="634"/>
      <c r="B564" s="555"/>
      <c r="C564" s="637"/>
      <c r="D564" s="197" t="s">
        <v>16</v>
      </c>
      <c r="E564" s="198"/>
      <c r="F564" s="198"/>
      <c r="G564" s="198"/>
      <c r="H564" s="199"/>
      <c r="I564" s="199"/>
      <c r="J564" s="561"/>
      <c r="K564" s="252"/>
      <c r="L564" s="200"/>
      <c r="M564" s="200"/>
      <c r="N564" s="233">
        <f t="shared" ref="N564:N566" si="197">E564+H564+I564+K564+L564+M564</f>
        <v>0</v>
      </c>
    </row>
    <row r="565" spans="1:14" s="40" customFormat="1" ht="21" hidden="1" customHeight="1">
      <c r="A565" s="634"/>
      <c r="B565" s="555"/>
      <c r="C565" s="637"/>
      <c r="D565" s="197" t="s">
        <v>8</v>
      </c>
      <c r="E565" s="198"/>
      <c r="F565" s="198"/>
      <c r="G565" s="198"/>
      <c r="H565" s="199"/>
      <c r="I565" s="199"/>
      <c r="J565" s="561"/>
      <c r="K565" s="252"/>
      <c r="L565" s="200"/>
      <c r="M565" s="200"/>
      <c r="N565" s="233">
        <f t="shared" si="197"/>
        <v>0</v>
      </c>
    </row>
    <row r="566" spans="1:14" s="40" customFormat="1" ht="21" hidden="1" customHeight="1">
      <c r="A566" s="635"/>
      <c r="B566" s="556"/>
      <c r="C566" s="638"/>
      <c r="D566" s="197" t="s">
        <v>9</v>
      </c>
      <c r="E566" s="198"/>
      <c r="F566" s="198"/>
      <c r="G566" s="198"/>
      <c r="H566" s="199"/>
      <c r="I566" s="199"/>
      <c r="J566" s="562"/>
      <c r="K566" s="252"/>
      <c r="L566" s="200"/>
      <c r="M566" s="200"/>
      <c r="N566" s="233">
        <f t="shared" si="197"/>
        <v>0</v>
      </c>
    </row>
    <row r="567" spans="1:14" ht="21" hidden="1" thickBot="1">
      <c r="A567" s="303" t="s">
        <v>42</v>
      </c>
      <c r="B567" s="304"/>
      <c r="C567" s="304"/>
      <c r="D567" s="305"/>
      <c r="E567" s="306"/>
      <c r="F567" s="306"/>
      <c r="G567" s="306"/>
      <c r="H567" s="306"/>
      <c r="I567" s="306"/>
      <c r="J567" s="306"/>
      <c r="K567" s="307"/>
      <c r="L567" s="306"/>
      <c r="M567" s="306"/>
      <c r="N567" s="308"/>
    </row>
  </sheetData>
  <mergeCells count="492">
    <mergeCell ref="J469:J472"/>
    <mergeCell ref="A507:A510"/>
    <mergeCell ref="B507:B510"/>
    <mergeCell ref="C507:C510"/>
    <mergeCell ref="J507:J510"/>
    <mergeCell ref="A495:A498"/>
    <mergeCell ref="B495:B498"/>
    <mergeCell ref="C495:C498"/>
    <mergeCell ref="J495:J498"/>
    <mergeCell ref="A499:A502"/>
    <mergeCell ref="B499:B502"/>
    <mergeCell ref="C499:C502"/>
    <mergeCell ref="J499:J502"/>
    <mergeCell ref="A503:A506"/>
    <mergeCell ref="B503:B506"/>
    <mergeCell ref="C503:C506"/>
    <mergeCell ref="J503:J506"/>
    <mergeCell ref="A481:A484"/>
    <mergeCell ref="B481:B484"/>
    <mergeCell ref="C481:C484"/>
    <mergeCell ref="J481:J484"/>
    <mergeCell ref="A519:A522"/>
    <mergeCell ref="B519:B522"/>
    <mergeCell ref="C519:C522"/>
    <mergeCell ref="J519:J522"/>
    <mergeCell ref="A511:A514"/>
    <mergeCell ref="B511:B514"/>
    <mergeCell ref="C511:C514"/>
    <mergeCell ref="J511:J514"/>
    <mergeCell ref="A515:A518"/>
    <mergeCell ref="B515:B518"/>
    <mergeCell ref="C515:C518"/>
    <mergeCell ref="J515:J518"/>
    <mergeCell ref="C41:C44"/>
    <mergeCell ref="J41:J44"/>
    <mergeCell ref="A491:A494"/>
    <mergeCell ref="B491:B494"/>
    <mergeCell ref="C491:C494"/>
    <mergeCell ref="J491:J494"/>
    <mergeCell ref="A392:N392"/>
    <mergeCell ref="A379:N379"/>
    <mergeCell ref="A380:A381"/>
    <mergeCell ref="C382:J382"/>
    <mergeCell ref="K382:N382"/>
    <mergeCell ref="A383:A386"/>
    <mergeCell ref="B383:B386"/>
    <mergeCell ref="J383:J386"/>
    <mergeCell ref="A371:A372"/>
    <mergeCell ref="C373:J373"/>
    <mergeCell ref="A454:A457"/>
    <mergeCell ref="C454:C457"/>
    <mergeCell ref="J454:J457"/>
    <mergeCell ref="B455:B457"/>
    <mergeCell ref="A446:N446"/>
    <mergeCell ref="A447:A448"/>
    <mergeCell ref="B469:B472"/>
    <mergeCell ref="C469:C472"/>
    <mergeCell ref="B558:N558"/>
    <mergeCell ref="A559:A562"/>
    <mergeCell ref="B559:B562"/>
    <mergeCell ref="C559:C562"/>
    <mergeCell ref="J559:J562"/>
    <mergeCell ref="A549:A552"/>
    <mergeCell ref="B549:B552"/>
    <mergeCell ref="A529:A532"/>
    <mergeCell ref="B529:B532"/>
    <mergeCell ref="C529:C532"/>
    <mergeCell ref="B548:N548"/>
    <mergeCell ref="A533:A536"/>
    <mergeCell ref="B533:B536"/>
    <mergeCell ref="C533:C536"/>
    <mergeCell ref="A539:A542"/>
    <mergeCell ref="B539:B542"/>
    <mergeCell ref="C539:C542"/>
    <mergeCell ref="J549:J552"/>
    <mergeCell ref="J529:J532"/>
    <mergeCell ref="C549:C552"/>
    <mergeCell ref="A553:A556"/>
    <mergeCell ref="B553:B556"/>
    <mergeCell ref="C553:C556"/>
    <mergeCell ref="J553:J556"/>
    <mergeCell ref="A563:A566"/>
    <mergeCell ref="B563:B566"/>
    <mergeCell ref="C563:C566"/>
    <mergeCell ref="J563:J566"/>
    <mergeCell ref="C450:C453"/>
    <mergeCell ref="C57:C60"/>
    <mergeCell ref="C95:C98"/>
    <mergeCell ref="C160:C163"/>
    <mergeCell ref="C189:C192"/>
    <mergeCell ref="C218:C221"/>
    <mergeCell ref="C247:C250"/>
    <mergeCell ref="C276:C279"/>
    <mergeCell ref="C305:C308"/>
    <mergeCell ref="C349:C352"/>
    <mergeCell ref="A408:N408"/>
    <mergeCell ref="A409:A410"/>
    <mergeCell ref="C420:J420"/>
    <mergeCell ref="K420:N420"/>
    <mergeCell ref="A421:A424"/>
    <mergeCell ref="B421:B424"/>
    <mergeCell ref="J421:J424"/>
    <mergeCell ref="A400:A401"/>
    <mergeCell ref="C402:J402"/>
    <mergeCell ref="K402:N402"/>
    <mergeCell ref="L3:M3"/>
    <mergeCell ref="A67:A68"/>
    <mergeCell ref="A69:A70"/>
    <mergeCell ref="A71:A72"/>
    <mergeCell ref="A73:A74"/>
    <mergeCell ref="A66:N66"/>
    <mergeCell ref="A387:A390"/>
    <mergeCell ref="C387:C390"/>
    <mergeCell ref="J387:J390"/>
    <mergeCell ref="B388:B390"/>
    <mergeCell ref="K373:N373"/>
    <mergeCell ref="A374:A377"/>
    <mergeCell ref="B374:B377"/>
    <mergeCell ref="C374:C377"/>
    <mergeCell ref="J374:J377"/>
    <mergeCell ref="C383:C386"/>
    <mergeCell ref="A364:A365"/>
    <mergeCell ref="C366:J366"/>
    <mergeCell ref="K366:N366"/>
    <mergeCell ref="A367:A370"/>
    <mergeCell ref="B367:B370"/>
    <mergeCell ref="C367:C370"/>
    <mergeCell ref="J367:J370"/>
    <mergeCell ref="A353:A356"/>
    <mergeCell ref="C449:J449"/>
    <mergeCell ref="K449:N449"/>
    <mergeCell ref="A450:A453"/>
    <mergeCell ref="B450:B453"/>
    <mergeCell ref="J450:J453"/>
    <mergeCell ref="A438:A439"/>
    <mergeCell ref="C440:J440"/>
    <mergeCell ref="K440:N440"/>
    <mergeCell ref="A441:A444"/>
    <mergeCell ref="B441:B444"/>
    <mergeCell ref="C441:C444"/>
    <mergeCell ref="J441:J444"/>
    <mergeCell ref="A431:A432"/>
    <mergeCell ref="C433:J433"/>
    <mergeCell ref="K433:N433"/>
    <mergeCell ref="A434:A437"/>
    <mergeCell ref="B434:B437"/>
    <mergeCell ref="C434:C437"/>
    <mergeCell ref="J434:J437"/>
    <mergeCell ref="A425:A428"/>
    <mergeCell ref="C425:C428"/>
    <mergeCell ref="J425:J428"/>
    <mergeCell ref="B426:B428"/>
    <mergeCell ref="A430:N430"/>
    <mergeCell ref="C421:C424"/>
    <mergeCell ref="A393:A394"/>
    <mergeCell ref="C395:J395"/>
    <mergeCell ref="K395:N395"/>
    <mergeCell ref="A396:A399"/>
    <mergeCell ref="B396:B399"/>
    <mergeCell ref="C396:C399"/>
    <mergeCell ref="J396:J399"/>
    <mergeCell ref="A411:N411"/>
    <mergeCell ref="A412:A413"/>
    <mergeCell ref="A414:N414"/>
    <mergeCell ref="A415:A416"/>
    <mergeCell ref="A417:N417"/>
    <mergeCell ref="A418:A419"/>
    <mergeCell ref="A403:A406"/>
    <mergeCell ref="B403:B406"/>
    <mergeCell ref="C403:C406"/>
    <mergeCell ref="J403:J406"/>
    <mergeCell ref="C353:C356"/>
    <mergeCell ref="J353:J356"/>
    <mergeCell ref="B354:B356"/>
    <mergeCell ref="A358:N358"/>
    <mergeCell ref="A359:A360"/>
    <mergeCell ref="A361:A362"/>
    <mergeCell ref="A363:N363"/>
    <mergeCell ref="A345:N345"/>
    <mergeCell ref="A346:A347"/>
    <mergeCell ref="C348:J348"/>
    <mergeCell ref="K348:N348"/>
    <mergeCell ref="A349:A352"/>
    <mergeCell ref="B349:B352"/>
    <mergeCell ref="J349:J352"/>
    <mergeCell ref="A337:A338"/>
    <mergeCell ref="C339:J339"/>
    <mergeCell ref="K339:N339"/>
    <mergeCell ref="A340:A343"/>
    <mergeCell ref="B340:B343"/>
    <mergeCell ref="C340:C343"/>
    <mergeCell ref="J340:J343"/>
    <mergeCell ref="A330:A331"/>
    <mergeCell ref="C332:J332"/>
    <mergeCell ref="K332:N332"/>
    <mergeCell ref="A333:A336"/>
    <mergeCell ref="B333:B336"/>
    <mergeCell ref="C333:C336"/>
    <mergeCell ref="J333:J336"/>
    <mergeCell ref="A309:A312"/>
    <mergeCell ref="C309:C312"/>
    <mergeCell ref="J309:J312"/>
    <mergeCell ref="B310:B312"/>
    <mergeCell ref="A329:N329"/>
    <mergeCell ref="A315:A316"/>
    <mergeCell ref="A317:A318"/>
    <mergeCell ref="A319:A320"/>
    <mergeCell ref="A321:A322"/>
    <mergeCell ref="A323:A324"/>
    <mergeCell ref="A325:A326"/>
    <mergeCell ref="A327:A328"/>
    <mergeCell ref="A301:N301"/>
    <mergeCell ref="A302:A303"/>
    <mergeCell ref="C304:J304"/>
    <mergeCell ref="K304:N304"/>
    <mergeCell ref="A305:A308"/>
    <mergeCell ref="B305:B308"/>
    <mergeCell ref="J305:J308"/>
    <mergeCell ref="A293:A294"/>
    <mergeCell ref="C295:J295"/>
    <mergeCell ref="K295:N295"/>
    <mergeCell ref="A296:A299"/>
    <mergeCell ref="B296:B299"/>
    <mergeCell ref="C296:C299"/>
    <mergeCell ref="J296:J299"/>
    <mergeCell ref="A286:A287"/>
    <mergeCell ref="C288:J288"/>
    <mergeCell ref="K288:N288"/>
    <mergeCell ref="A289:A292"/>
    <mergeCell ref="B289:B292"/>
    <mergeCell ref="C289:C292"/>
    <mergeCell ref="J289:J292"/>
    <mergeCell ref="A280:A283"/>
    <mergeCell ref="C280:C283"/>
    <mergeCell ref="J280:J283"/>
    <mergeCell ref="B281:B283"/>
    <mergeCell ref="A285:N285"/>
    <mergeCell ref="A272:N272"/>
    <mergeCell ref="A273:A274"/>
    <mergeCell ref="C275:J275"/>
    <mergeCell ref="K275:N275"/>
    <mergeCell ref="A276:A279"/>
    <mergeCell ref="B276:B279"/>
    <mergeCell ref="J276:J279"/>
    <mergeCell ref="A264:A265"/>
    <mergeCell ref="C266:J266"/>
    <mergeCell ref="K266:N266"/>
    <mergeCell ref="A267:A270"/>
    <mergeCell ref="B267:B270"/>
    <mergeCell ref="C267:C270"/>
    <mergeCell ref="J267:J270"/>
    <mergeCell ref="A257:A258"/>
    <mergeCell ref="C259:J259"/>
    <mergeCell ref="K259:N259"/>
    <mergeCell ref="A260:A263"/>
    <mergeCell ref="B260:B263"/>
    <mergeCell ref="C260:C263"/>
    <mergeCell ref="J260:J263"/>
    <mergeCell ref="A251:A254"/>
    <mergeCell ref="C251:C254"/>
    <mergeCell ref="J251:J254"/>
    <mergeCell ref="B252:B254"/>
    <mergeCell ref="A256:N256"/>
    <mergeCell ref="A243:N243"/>
    <mergeCell ref="A244:A245"/>
    <mergeCell ref="C246:J246"/>
    <mergeCell ref="K246:N246"/>
    <mergeCell ref="A247:A250"/>
    <mergeCell ref="B247:B250"/>
    <mergeCell ref="J247:J250"/>
    <mergeCell ref="A235:A236"/>
    <mergeCell ref="C237:J237"/>
    <mergeCell ref="K237:N237"/>
    <mergeCell ref="A238:A241"/>
    <mergeCell ref="B238:B241"/>
    <mergeCell ref="C238:C241"/>
    <mergeCell ref="J238:J241"/>
    <mergeCell ref="A228:A229"/>
    <mergeCell ref="C230:J230"/>
    <mergeCell ref="K230:N230"/>
    <mergeCell ref="A231:A234"/>
    <mergeCell ref="B231:B234"/>
    <mergeCell ref="C231:C234"/>
    <mergeCell ref="J231:J234"/>
    <mergeCell ref="A222:A225"/>
    <mergeCell ref="C222:C225"/>
    <mergeCell ref="J222:J225"/>
    <mergeCell ref="B223:B225"/>
    <mergeCell ref="A227:N227"/>
    <mergeCell ref="A214:N214"/>
    <mergeCell ref="A215:A216"/>
    <mergeCell ref="C217:J217"/>
    <mergeCell ref="K217:N217"/>
    <mergeCell ref="A218:A221"/>
    <mergeCell ref="B218:B221"/>
    <mergeCell ref="J218:J221"/>
    <mergeCell ref="A206:A207"/>
    <mergeCell ref="C208:J208"/>
    <mergeCell ref="K208:N208"/>
    <mergeCell ref="A209:A212"/>
    <mergeCell ref="B209:B212"/>
    <mergeCell ref="C209:C212"/>
    <mergeCell ref="J209:J212"/>
    <mergeCell ref="A199:A200"/>
    <mergeCell ref="C201:J201"/>
    <mergeCell ref="K201:N201"/>
    <mergeCell ref="A202:A205"/>
    <mergeCell ref="B202:B205"/>
    <mergeCell ref="C202:C205"/>
    <mergeCell ref="J202:J205"/>
    <mergeCell ref="A193:A196"/>
    <mergeCell ref="C193:C196"/>
    <mergeCell ref="J193:J196"/>
    <mergeCell ref="B194:B196"/>
    <mergeCell ref="A198:N198"/>
    <mergeCell ref="C188:J188"/>
    <mergeCell ref="K188:N188"/>
    <mergeCell ref="A189:A192"/>
    <mergeCell ref="B189:B192"/>
    <mergeCell ref="J189:J192"/>
    <mergeCell ref="A177:A178"/>
    <mergeCell ref="C179:J179"/>
    <mergeCell ref="K179:N179"/>
    <mergeCell ref="A180:A183"/>
    <mergeCell ref="B180:B183"/>
    <mergeCell ref="C180:C183"/>
    <mergeCell ref="J180:J183"/>
    <mergeCell ref="A156:N156"/>
    <mergeCell ref="A160:A163"/>
    <mergeCell ref="B160:B163"/>
    <mergeCell ref="J160:J163"/>
    <mergeCell ref="C151:C154"/>
    <mergeCell ref="J151:J154"/>
    <mergeCell ref="K159:N159"/>
    <mergeCell ref="A185:N185"/>
    <mergeCell ref="A186:A187"/>
    <mergeCell ref="A148:A149"/>
    <mergeCell ref="C150:J150"/>
    <mergeCell ref="K150:N150"/>
    <mergeCell ref="A151:A154"/>
    <mergeCell ref="B151:B154"/>
    <mergeCell ref="A141:A142"/>
    <mergeCell ref="C143:J143"/>
    <mergeCell ref="K143:N143"/>
    <mergeCell ref="A144:A147"/>
    <mergeCell ref="B144:B147"/>
    <mergeCell ref="C144:C147"/>
    <mergeCell ref="J144:J147"/>
    <mergeCell ref="B10:B13"/>
    <mergeCell ref="C10:C13"/>
    <mergeCell ref="A10:A13"/>
    <mergeCell ref="C464:C467"/>
    <mergeCell ref="A487:A490"/>
    <mergeCell ref="B487:B490"/>
    <mergeCell ref="C487:C490"/>
    <mergeCell ref="B468:N468"/>
    <mergeCell ref="B486:N486"/>
    <mergeCell ref="B473:B476"/>
    <mergeCell ref="C473:C476"/>
    <mergeCell ref="A477:A480"/>
    <mergeCell ref="B477:B480"/>
    <mergeCell ref="C477:C480"/>
    <mergeCell ref="K85:N85"/>
    <mergeCell ref="A86:A89"/>
    <mergeCell ref="J473:J476"/>
    <mergeCell ref="J477:J480"/>
    <mergeCell ref="B86:B89"/>
    <mergeCell ref="C86:C89"/>
    <mergeCell ref="J86:J89"/>
    <mergeCell ref="A91:N91"/>
    <mergeCell ref="A92:A93"/>
    <mergeCell ref="A20:A21"/>
    <mergeCell ref="A543:A546"/>
    <mergeCell ref="B543:B546"/>
    <mergeCell ref="C543:C546"/>
    <mergeCell ref="B528:N528"/>
    <mergeCell ref="B538:N538"/>
    <mergeCell ref="J533:J536"/>
    <mergeCell ref="J539:J542"/>
    <mergeCell ref="J543:J546"/>
    <mergeCell ref="J57:J60"/>
    <mergeCell ref="J61:J64"/>
    <mergeCell ref="B62:B64"/>
    <mergeCell ref="A523:A526"/>
    <mergeCell ref="B523:B526"/>
    <mergeCell ref="C523:C526"/>
    <mergeCell ref="C94:J94"/>
    <mergeCell ref="K94:N94"/>
    <mergeCell ref="A95:A98"/>
    <mergeCell ref="B95:B98"/>
    <mergeCell ref="J95:J98"/>
    <mergeCell ref="A170:A171"/>
    <mergeCell ref="C172:J172"/>
    <mergeCell ref="J487:J490"/>
    <mergeCell ref="J523:J526"/>
    <mergeCell ref="A99:A102"/>
    <mergeCell ref="N3:N4"/>
    <mergeCell ref="A5:A8"/>
    <mergeCell ref="B5:B8"/>
    <mergeCell ref="C5:C8"/>
    <mergeCell ref="J37:J40"/>
    <mergeCell ref="B464:B467"/>
    <mergeCell ref="A464:A467"/>
    <mergeCell ref="A61:A64"/>
    <mergeCell ref="C61:C64"/>
    <mergeCell ref="A462:N462"/>
    <mergeCell ref="A75:N75"/>
    <mergeCell ref="A76:A77"/>
    <mergeCell ref="C78:J78"/>
    <mergeCell ref="K78:N78"/>
    <mergeCell ref="A79:A82"/>
    <mergeCell ref="B79:B82"/>
    <mergeCell ref="C79:C82"/>
    <mergeCell ref="J79:J82"/>
    <mergeCell ref="A83:A84"/>
    <mergeCell ref="C85:J85"/>
    <mergeCell ref="A48:A51"/>
    <mergeCell ref="J464:J467"/>
    <mergeCell ref="J10:J13"/>
    <mergeCell ref="J48:J51"/>
    <mergeCell ref="K2:N2"/>
    <mergeCell ref="K56:N56"/>
    <mergeCell ref="A53:N53"/>
    <mergeCell ref="K36:N36"/>
    <mergeCell ref="A27:N27"/>
    <mergeCell ref="K47:N47"/>
    <mergeCell ref="A37:A40"/>
    <mergeCell ref="A54:A55"/>
    <mergeCell ref="C47:J47"/>
    <mergeCell ref="C37:C40"/>
    <mergeCell ref="C48:C51"/>
    <mergeCell ref="C36:J36"/>
    <mergeCell ref="C56:J56"/>
    <mergeCell ref="A45:A46"/>
    <mergeCell ref="B48:B51"/>
    <mergeCell ref="A2:J2"/>
    <mergeCell ref="C3:D3"/>
    <mergeCell ref="A19:N19"/>
    <mergeCell ref="A22:A23"/>
    <mergeCell ref="A16:N16"/>
    <mergeCell ref="A17:A18"/>
    <mergeCell ref="E3:I3"/>
    <mergeCell ref="J3:J4"/>
    <mergeCell ref="J5:J8"/>
    <mergeCell ref="A24:N24"/>
    <mergeCell ref="A25:A26"/>
    <mergeCell ref="A28:A29"/>
    <mergeCell ref="A30:A31"/>
    <mergeCell ref="A118:A119"/>
    <mergeCell ref="A120:A121"/>
    <mergeCell ref="A32:A33"/>
    <mergeCell ref="A104:N104"/>
    <mergeCell ref="A105:A106"/>
    <mergeCell ref="A107:A108"/>
    <mergeCell ref="A109:A110"/>
    <mergeCell ref="A111:A112"/>
    <mergeCell ref="A113:N113"/>
    <mergeCell ref="A114:A115"/>
    <mergeCell ref="A116:A117"/>
    <mergeCell ref="B57:B60"/>
    <mergeCell ref="A34:A35"/>
    <mergeCell ref="B37:B40"/>
    <mergeCell ref="A57:A60"/>
    <mergeCell ref="C99:C102"/>
    <mergeCell ref="J99:J102"/>
    <mergeCell ref="B100:B102"/>
    <mergeCell ref="A41:A44"/>
    <mergeCell ref="B41:B44"/>
    <mergeCell ref="A122:N122"/>
    <mergeCell ref="A123:A124"/>
    <mergeCell ref="A125:N125"/>
    <mergeCell ref="A126:A127"/>
    <mergeCell ref="A128:A129"/>
    <mergeCell ref="A130:A131"/>
    <mergeCell ref="A132:A133"/>
    <mergeCell ref="A134:A135"/>
    <mergeCell ref="A314:N314"/>
    <mergeCell ref="A136:N136"/>
    <mergeCell ref="A137:A138"/>
    <mergeCell ref="A139:A140"/>
    <mergeCell ref="K172:N172"/>
    <mergeCell ref="A173:A176"/>
    <mergeCell ref="B173:B176"/>
    <mergeCell ref="C173:C176"/>
    <mergeCell ref="J173:J176"/>
    <mergeCell ref="A164:A167"/>
    <mergeCell ref="C164:C167"/>
    <mergeCell ref="J164:J167"/>
    <mergeCell ref="B165:B167"/>
    <mergeCell ref="A169:N169"/>
    <mergeCell ref="A157:A158"/>
    <mergeCell ref="C159:J159"/>
  </mergeCells>
  <pageMargins left="0.19685039370078741" right="0.19685039370078741" top="0.19685039370078741" bottom="0.19685039370078741" header="0.15748031496062992" footer="0.15748031496062992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5"/>
  <sheetViews>
    <sheetView zoomScale="40" zoomScaleNormal="40" zoomScaleSheetLayoutView="50" workbookViewId="0">
      <pane xSplit="3" ySplit="4" topLeftCell="D122" activePane="bottomRight" state="frozen"/>
      <selection pane="topRight" activeCell="D1" sqref="D1"/>
      <selection pane="bottomLeft" activeCell="A5" sqref="A5"/>
      <selection pane="bottomRight" activeCell="Y145" sqref="Y145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237" customWidth="1"/>
    <col min="12" max="13" width="14.140625" style="2" customWidth="1"/>
    <col min="14" max="14" width="15" style="2" customWidth="1"/>
    <col min="15" max="15" width="3.7109375" style="138" customWidth="1"/>
    <col min="16" max="16" width="14.7109375" style="226" customWidth="1"/>
    <col min="17" max="17" width="9.140625" style="139"/>
    <col min="18" max="18" width="55.140625" style="139" customWidth="1"/>
    <col min="19" max="19" width="28.85546875" style="133" customWidth="1"/>
    <col min="20" max="20" width="36" style="133" customWidth="1"/>
    <col min="21" max="21" width="34" style="133" customWidth="1"/>
    <col min="22" max="22" width="30.28515625" style="133" customWidth="1"/>
    <col min="23" max="23" width="32" style="139" customWidth="1"/>
    <col min="24" max="24" width="28" style="139" customWidth="1"/>
    <col min="25" max="25" width="22.5703125" style="139" customWidth="1"/>
    <col min="26" max="26" width="9.140625" style="139"/>
    <col min="27" max="27" width="55.140625" style="139" customWidth="1"/>
    <col min="28" max="28" width="28.85546875" style="133" customWidth="1"/>
    <col min="29" max="29" width="36" style="133" customWidth="1"/>
    <col min="30" max="30" width="34" style="133" customWidth="1"/>
    <col min="31" max="31" width="30.28515625" style="133" customWidth="1"/>
    <col min="32" max="32" width="32" style="139" customWidth="1"/>
    <col min="33" max="33" width="28" style="139" customWidth="1"/>
    <col min="34" max="43" width="9.140625" style="139"/>
    <col min="44" max="52" width="9.140625" style="138"/>
  </cols>
  <sheetData>
    <row r="1" spans="1:52">
      <c r="B1" s="165" t="s">
        <v>74</v>
      </c>
      <c r="N1" s="38" t="s">
        <v>72</v>
      </c>
    </row>
    <row r="2" spans="1:52" ht="90" customHeight="1" thickBot="1">
      <c r="A2" s="597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597"/>
      <c r="C2" s="597"/>
      <c r="D2" s="597"/>
      <c r="E2" s="597"/>
      <c r="F2" s="597"/>
      <c r="G2" s="597"/>
      <c r="H2" s="597"/>
      <c r="I2" s="597"/>
      <c r="J2" s="597"/>
      <c r="K2" s="584" t="s">
        <v>25</v>
      </c>
      <c r="L2" s="584"/>
      <c r="M2" s="584"/>
      <c r="N2" s="584"/>
      <c r="Y2" s="412" t="s">
        <v>77</v>
      </c>
    </row>
    <row r="3" spans="1:52" ht="141.75" customHeight="1" thickBot="1">
      <c r="A3" s="18" t="s">
        <v>0</v>
      </c>
      <c r="B3" s="19" t="s">
        <v>1</v>
      </c>
      <c r="C3" s="598" t="s">
        <v>2</v>
      </c>
      <c r="D3" s="599"/>
      <c r="E3" s="600" t="s">
        <v>94</v>
      </c>
      <c r="F3" s="601"/>
      <c r="G3" s="601"/>
      <c r="H3" s="601"/>
      <c r="I3" s="601"/>
      <c r="J3" s="602" t="s">
        <v>103</v>
      </c>
      <c r="K3" s="353" t="str">
        <f>'Приложение 1 (ОТЧЕТНЫЙ ПЕРИОД) '!K3</f>
        <v>ИТОГ ПРОФИНАНСИРОВАННО, млн рублей</v>
      </c>
      <c r="L3" s="669" t="str">
        <f>'Приложение 1 (ОТЧЕТНЫЙ ПЕРИОД) '!L3</f>
        <v>Значение показателя/ потребность в финансировании, млн рублей</v>
      </c>
      <c r="M3" s="670"/>
      <c r="N3" s="607" t="s">
        <v>20</v>
      </c>
      <c r="R3" s="180" t="s">
        <v>82</v>
      </c>
      <c r="W3" s="140"/>
      <c r="X3" s="140"/>
      <c r="Y3" s="140"/>
      <c r="Z3" s="140"/>
      <c r="AH3" s="140"/>
      <c r="AI3" s="140"/>
      <c r="AJ3" s="140"/>
      <c r="AK3" s="140"/>
      <c r="AL3" s="140"/>
      <c r="AM3" s="140"/>
      <c r="AN3" s="140"/>
      <c r="AO3" s="140"/>
      <c r="AP3" s="140"/>
    </row>
    <row r="4" spans="1:52" ht="225" customHeight="1" thickBot="1">
      <c r="A4" s="18"/>
      <c r="B4" s="132" t="str">
        <f>'Приложение 1 (ОТЧЕТНЫЙ ПЕРИОД) '!B4</f>
        <v>Дальнереченский муниципальный р-н</v>
      </c>
      <c r="C4" s="20" t="s">
        <v>3</v>
      </c>
      <c r="D4" s="21" t="s">
        <v>4</v>
      </c>
      <c r="E4" s="43" t="str">
        <f>'Приложение 1 (ОТЧЕТНЫЙ ПЕРИОД) '!E4</f>
        <v>2020 г. 
(план в соответствии с бюджетом)</v>
      </c>
      <c r="F4" s="43" t="str">
        <f>'Приложение 1 (ОТЧЕТНЫЙ ПЕРИОД) '!F4</f>
        <v>сумма подписанного контракта по мероприятию</v>
      </c>
      <c r="G4" s="76" t="str">
        <f>'Приложение 1 (ОТЧЕТНЫЙ ПЕРИОД) '!G4</f>
        <v>профинанси-ровано (кассовый расход) /исполнение 
на 18.05.2020</v>
      </c>
      <c r="H4" s="43" t="str">
        <f>'Приложение 1 (ОТЧЕТНЫЙ ПЕРИОД) '!H4</f>
        <v>2021 г.
(план в соответствии с бюджетом)</v>
      </c>
      <c r="I4" s="43" t="str">
        <f>'Приложение 1 (ОТЧЕТНЫЙ ПЕРИОД) '!I4</f>
        <v>2022 г.
 (план в соответствии с бюджетом)</v>
      </c>
      <c r="J4" s="694"/>
      <c r="K4" s="351" t="str">
        <f>'Приложение 1 (ОТЧЕТНЫЙ ПЕРИОД) '!K4</f>
        <v>2020 г.</v>
      </c>
      <c r="L4" s="19" t="str">
        <f>'Приложение 1 (ОТЧЕТНЫЙ ПЕРИОД) '!L4</f>
        <v>2023 г.</v>
      </c>
      <c r="M4" s="352" t="str">
        <f>'Приложение 1 (ОТЧЕТНЫЙ ПЕРИОД) '!M4</f>
        <v>2024 г.</v>
      </c>
      <c r="N4" s="695"/>
      <c r="P4" s="232" t="s">
        <v>71</v>
      </c>
      <c r="R4" s="153" t="str">
        <f>B4</f>
        <v>Дальнереченский муниципальный р-н</v>
      </c>
      <c r="S4" s="154" t="s">
        <v>73</v>
      </c>
      <c r="T4" s="154" t="str">
        <f>E4</f>
        <v>2020 г. 
(план в соответствии с бюджетом)</v>
      </c>
      <c r="U4" s="154" t="str">
        <f t="shared" ref="U4:V4" si="0">F4</f>
        <v>сумма подписанного контракта по мероприятию</v>
      </c>
      <c r="V4" s="287" t="str">
        <f t="shared" si="0"/>
        <v>профинанси-ровано (кассовый расход) /исполнение 
на 18.05.2020</v>
      </c>
      <c r="W4" s="309" t="s">
        <v>99</v>
      </c>
      <c r="X4" s="309" t="s">
        <v>98</v>
      </c>
      <c r="Y4" s="331" t="s">
        <v>95</v>
      </c>
      <c r="Z4" s="140"/>
      <c r="AH4" s="140"/>
      <c r="AI4" s="140"/>
      <c r="AJ4" s="140"/>
      <c r="AK4" s="140"/>
      <c r="AL4" s="140"/>
      <c r="AM4" s="140"/>
      <c r="AN4" s="140"/>
      <c r="AO4" s="140"/>
      <c r="AP4" s="140"/>
    </row>
    <row r="5" spans="1:52" s="32" customFormat="1" ht="24.75" customHeight="1">
      <c r="A5" s="609"/>
      <c r="B5" s="612" t="s">
        <v>45</v>
      </c>
      <c r="C5" s="615"/>
      <c r="D5" s="389" t="s">
        <v>7</v>
      </c>
      <c r="E5" s="390">
        <f t="shared" ref="E5:N5" si="1">E6+E7+E8</f>
        <v>22.392011000000004</v>
      </c>
      <c r="F5" s="390">
        <f t="shared" si="1"/>
        <v>0</v>
      </c>
      <c r="G5" s="390">
        <f t="shared" si="1"/>
        <v>0</v>
      </c>
      <c r="H5" s="390">
        <f t="shared" si="1"/>
        <v>0</v>
      </c>
      <c r="I5" s="390">
        <f t="shared" si="1"/>
        <v>0</v>
      </c>
      <c r="J5" s="604"/>
      <c r="K5" s="391">
        <f t="shared" si="1"/>
        <v>0</v>
      </c>
      <c r="L5" s="390">
        <f t="shared" si="1"/>
        <v>0</v>
      </c>
      <c r="M5" s="390">
        <f t="shared" si="1"/>
        <v>0</v>
      </c>
      <c r="N5" s="392">
        <f t="shared" si="1"/>
        <v>22.392011000000004</v>
      </c>
      <c r="O5" s="141"/>
      <c r="P5" s="227"/>
      <c r="Q5" s="142"/>
      <c r="R5" s="612" t="str">
        <f>B5</f>
        <v xml:space="preserve">ВСЕГО </v>
      </c>
      <c r="S5" s="58" t="str">
        <f>D5</f>
        <v>Всего</v>
      </c>
      <c r="T5" s="58">
        <f>E5</f>
        <v>22.392011000000004</v>
      </c>
      <c r="U5" s="58">
        <f t="shared" ref="U5:V5" si="2">F5</f>
        <v>0</v>
      </c>
      <c r="V5" s="58">
        <f t="shared" si="2"/>
        <v>0</v>
      </c>
      <c r="W5" s="58">
        <f>F5/E5%</f>
        <v>0</v>
      </c>
      <c r="X5" s="58" t="e">
        <f>G5/F5%</f>
        <v>#DIV/0!</v>
      </c>
      <c r="Y5" s="332">
        <f>V5/T5%</f>
        <v>0</v>
      </c>
      <c r="Z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1"/>
      <c r="AS5" s="141"/>
      <c r="AT5" s="141"/>
      <c r="AU5" s="141"/>
      <c r="AV5" s="141"/>
      <c r="AW5" s="141"/>
      <c r="AX5" s="141"/>
      <c r="AY5" s="141"/>
      <c r="AZ5" s="141"/>
    </row>
    <row r="6" spans="1:52" s="32" customFormat="1" ht="24.75" customHeight="1">
      <c r="A6" s="610"/>
      <c r="B6" s="613"/>
      <c r="C6" s="616"/>
      <c r="D6" s="378" t="s">
        <v>16</v>
      </c>
      <c r="E6" s="379">
        <f t="shared" ref="E6:I8" si="3">E19+E135</f>
        <v>0</v>
      </c>
      <c r="F6" s="379">
        <f t="shared" si="3"/>
        <v>0</v>
      </c>
      <c r="G6" s="379">
        <f t="shared" si="3"/>
        <v>0</v>
      </c>
      <c r="H6" s="379">
        <f t="shared" si="3"/>
        <v>0</v>
      </c>
      <c r="I6" s="379">
        <f t="shared" si="3"/>
        <v>0</v>
      </c>
      <c r="J6" s="605"/>
      <c r="K6" s="387">
        <f t="shared" ref="K6:M8" si="4">K19+K135</f>
        <v>0</v>
      </c>
      <c r="L6" s="379">
        <f t="shared" si="4"/>
        <v>0</v>
      </c>
      <c r="M6" s="379">
        <f t="shared" si="4"/>
        <v>0</v>
      </c>
      <c r="N6" s="393">
        <f t="shared" ref="N6" si="5">N19+N135</f>
        <v>0</v>
      </c>
      <c r="O6" s="141"/>
      <c r="P6" s="227"/>
      <c r="Q6" s="142"/>
      <c r="R6" s="613"/>
      <c r="S6" s="159"/>
      <c r="T6" s="159"/>
      <c r="U6" s="159"/>
      <c r="V6" s="159"/>
      <c r="W6" s="155"/>
      <c r="X6" s="156"/>
      <c r="Y6" s="142"/>
      <c r="Z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1"/>
      <c r="AS6" s="141"/>
      <c r="AT6" s="141"/>
      <c r="AU6" s="141"/>
      <c r="AV6" s="141"/>
      <c r="AW6" s="141"/>
      <c r="AX6" s="141"/>
      <c r="AY6" s="141"/>
      <c r="AZ6" s="141"/>
    </row>
    <row r="7" spans="1:52" s="32" customFormat="1" ht="24.75" customHeight="1">
      <c r="A7" s="610"/>
      <c r="B7" s="613"/>
      <c r="C7" s="616"/>
      <c r="D7" s="378" t="s">
        <v>8</v>
      </c>
      <c r="E7" s="379">
        <f t="shared" si="3"/>
        <v>22.182000000000002</v>
      </c>
      <c r="F7" s="379">
        <f t="shared" si="3"/>
        <v>0</v>
      </c>
      <c r="G7" s="379">
        <f t="shared" si="3"/>
        <v>0</v>
      </c>
      <c r="H7" s="379">
        <f t="shared" si="3"/>
        <v>0</v>
      </c>
      <c r="I7" s="379">
        <f t="shared" si="3"/>
        <v>0</v>
      </c>
      <c r="J7" s="605"/>
      <c r="K7" s="387">
        <f t="shared" si="4"/>
        <v>0</v>
      </c>
      <c r="L7" s="379">
        <f t="shared" si="4"/>
        <v>0</v>
      </c>
      <c r="M7" s="379">
        <f t="shared" si="4"/>
        <v>0</v>
      </c>
      <c r="N7" s="393">
        <f t="shared" ref="N7" si="6">N20+N136</f>
        <v>22.182000000000002</v>
      </c>
      <c r="O7" s="141"/>
      <c r="P7" s="227"/>
      <c r="Q7" s="142"/>
      <c r="R7" s="613"/>
      <c r="S7" s="159"/>
      <c r="T7" s="159"/>
      <c r="U7" s="159"/>
      <c r="V7" s="159"/>
      <c r="W7" s="155"/>
      <c r="X7" s="156"/>
      <c r="Y7" s="142"/>
      <c r="Z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1"/>
      <c r="AS7" s="141"/>
      <c r="AT7" s="141"/>
      <c r="AU7" s="141"/>
      <c r="AV7" s="141"/>
      <c r="AW7" s="141"/>
      <c r="AX7" s="141"/>
      <c r="AY7" s="141"/>
      <c r="AZ7" s="141"/>
    </row>
    <row r="8" spans="1:52" s="32" customFormat="1" ht="24.75" customHeight="1" thickBot="1">
      <c r="A8" s="610"/>
      <c r="B8" s="613"/>
      <c r="C8" s="617"/>
      <c r="D8" s="394" t="s">
        <v>9</v>
      </c>
      <c r="E8" s="395">
        <f t="shared" si="3"/>
        <v>0.210011</v>
      </c>
      <c r="F8" s="395">
        <f t="shared" si="3"/>
        <v>0</v>
      </c>
      <c r="G8" s="395">
        <f t="shared" si="3"/>
        <v>0</v>
      </c>
      <c r="H8" s="395">
        <f t="shared" si="3"/>
        <v>0</v>
      </c>
      <c r="I8" s="395">
        <f t="shared" si="3"/>
        <v>0</v>
      </c>
      <c r="J8" s="606"/>
      <c r="K8" s="396">
        <f t="shared" si="4"/>
        <v>0</v>
      </c>
      <c r="L8" s="395">
        <f t="shared" si="4"/>
        <v>0</v>
      </c>
      <c r="M8" s="395">
        <f t="shared" si="4"/>
        <v>0</v>
      </c>
      <c r="N8" s="397">
        <f t="shared" ref="N8" si="7">N21+N137</f>
        <v>0.210011</v>
      </c>
      <c r="O8" s="141"/>
      <c r="P8" s="227"/>
      <c r="Q8" s="142"/>
      <c r="R8" s="614"/>
      <c r="S8" s="160"/>
      <c r="T8" s="160"/>
      <c r="U8" s="160"/>
      <c r="V8" s="160"/>
      <c r="W8" s="157"/>
      <c r="X8" s="158"/>
      <c r="Y8" s="142"/>
      <c r="Z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1"/>
      <c r="AS8" s="141"/>
      <c r="AT8" s="141"/>
      <c r="AU8" s="141"/>
      <c r="AV8" s="141"/>
      <c r="AW8" s="141"/>
      <c r="AX8" s="141"/>
      <c r="AY8" s="141"/>
      <c r="AZ8" s="141"/>
    </row>
    <row r="9" spans="1:52" s="31" customFormat="1" ht="11.25" customHeight="1">
      <c r="A9" s="181"/>
      <c r="B9" s="175"/>
      <c r="C9" s="176"/>
      <c r="D9" s="177"/>
      <c r="E9" s="178"/>
      <c r="F9" s="178"/>
      <c r="G9" s="178"/>
      <c r="H9" s="178"/>
      <c r="I9" s="178"/>
      <c r="J9" s="178"/>
      <c r="K9" s="262"/>
      <c r="L9" s="178"/>
      <c r="M9" s="178"/>
      <c r="N9" s="179"/>
      <c r="O9" s="143"/>
      <c r="P9" s="228"/>
      <c r="Q9" s="144"/>
      <c r="R9" s="144"/>
      <c r="S9" s="135"/>
      <c r="T9" s="135"/>
      <c r="U9" s="135"/>
      <c r="V9" s="135"/>
      <c r="W9" s="144"/>
      <c r="X9" s="144"/>
      <c r="Y9" s="144"/>
      <c r="Z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3"/>
      <c r="AS9" s="143"/>
      <c r="AT9" s="143"/>
      <c r="AU9" s="143"/>
      <c r="AV9" s="143"/>
      <c r="AW9" s="143"/>
      <c r="AX9" s="143"/>
      <c r="AY9" s="143"/>
      <c r="AZ9" s="143"/>
    </row>
    <row r="10" spans="1:52" s="31" customFormat="1" ht="11.25" customHeight="1">
      <c r="A10" s="182"/>
      <c r="B10" s="123"/>
      <c r="C10" s="45"/>
      <c r="D10" s="49"/>
      <c r="E10" s="46"/>
      <c r="F10" s="46"/>
      <c r="G10" s="46"/>
      <c r="H10" s="46"/>
      <c r="I10" s="46"/>
      <c r="J10" s="46"/>
      <c r="K10" s="263"/>
      <c r="L10" s="46"/>
      <c r="M10" s="46"/>
      <c r="N10" s="47"/>
      <c r="O10" s="143"/>
      <c r="P10" s="228"/>
      <c r="Q10" s="144"/>
      <c r="R10" s="144"/>
      <c r="S10" s="135"/>
      <c r="T10" s="135"/>
      <c r="U10" s="135"/>
      <c r="V10" s="135"/>
      <c r="W10" s="144"/>
      <c r="X10" s="144"/>
      <c r="Y10" s="144"/>
      <c r="Z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3"/>
      <c r="AS10" s="143"/>
      <c r="AT10" s="143"/>
      <c r="AU10" s="143"/>
      <c r="AV10" s="143"/>
      <c r="AW10" s="143"/>
      <c r="AX10" s="143"/>
      <c r="AY10" s="143"/>
      <c r="AZ10" s="143"/>
    </row>
    <row r="11" spans="1:52" s="31" customFormat="1" ht="17.25" customHeight="1">
      <c r="A11" s="182"/>
      <c r="B11" s="124" t="s">
        <v>71</v>
      </c>
      <c r="C11" s="106"/>
      <c r="D11" s="111" t="s">
        <v>7</v>
      </c>
      <c r="E11" s="125">
        <f>E5-'Приложение 1 (ОТЧЕТНЫЙ ПЕРИОД) '!E5</f>
        <v>0</v>
      </c>
      <c r="F11" s="125">
        <f>F5-'Приложение 1 (ОТЧЕТНЫЙ ПЕРИОД) '!F5</f>
        <v>0</v>
      </c>
      <c r="G11" s="125">
        <f>G5-'Приложение 1 (ОТЧЕТНЫЙ ПЕРИОД) '!G5</f>
        <v>0</v>
      </c>
      <c r="H11" s="125">
        <f>H5-'Приложение 1 (ОТЧЕТНЫЙ ПЕРИОД) '!H5</f>
        <v>0</v>
      </c>
      <c r="I11" s="125">
        <f>I5-'Приложение 1 (ОТЧЕТНЫЙ ПЕРИОД) '!I5</f>
        <v>0</v>
      </c>
      <c r="J11" s="125"/>
      <c r="K11" s="264">
        <f>K5-'Приложение 1 (ОТЧЕТНЫЙ ПЕРИОД) '!K5</f>
        <v>0</v>
      </c>
      <c r="L11" s="125">
        <f>L5-'Приложение 1 (ОТЧЕТНЫЙ ПЕРИОД) '!L5</f>
        <v>0</v>
      </c>
      <c r="M11" s="125">
        <f>M5-'Приложение 1 (ОТЧЕТНЫЙ ПЕРИОД) '!M5</f>
        <v>0</v>
      </c>
      <c r="N11" s="126">
        <f>N5-'Приложение 1 (ОТЧЕТНЫЙ ПЕРИОД) '!N5</f>
        <v>0</v>
      </c>
      <c r="O11" s="145"/>
      <c r="P11" s="229">
        <f>SUM(E11:O11)</f>
        <v>0</v>
      </c>
      <c r="Q11" s="144"/>
      <c r="R11" s="144"/>
      <c r="S11" s="135"/>
      <c r="T11" s="135"/>
      <c r="U11" s="135"/>
      <c r="V11" s="135"/>
      <c r="W11" s="144"/>
      <c r="X11" s="144"/>
      <c r="Y11" s="144"/>
      <c r="Z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3"/>
      <c r="AS11" s="143"/>
      <c r="AT11" s="143"/>
      <c r="AU11" s="143"/>
      <c r="AV11" s="143"/>
      <c r="AW11" s="143"/>
      <c r="AX11" s="143"/>
      <c r="AY11" s="143"/>
      <c r="AZ11" s="143"/>
    </row>
    <row r="12" spans="1:52" s="31" customFormat="1" ht="22.5" customHeight="1">
      <c r="A12" s="182"/>
      <c r="B12" s="124" t="s">
        <v>71</v>
      </c>
      <c r="C12" s="106"/>
      <c r="D12" s="111" t="s">
        <v>16</v>
      </c>
      <c r="E12" s="125">
        <f>E6-'Приложение 1 (ОТЧЕТНЫЙ ПЕРИОД) '!E6</f>
        <v>0</v>
      </c>
      <c r="F12" s="125">
        <f>F6-'Приложение 1 (ОТЧЕТНЫЙ ПЕРИОД) '!F6</f>
        <v>0</v>
      </c>
      <c r="G12" s="125">
        <f>G6-'Приложение 1 (ОТЧЕТНЫЙ ПЕРИОД) '!G6</f>
        <v>0</v>
      </c>
      <c r="H12" s="125">
        <f>H6-'Приложение 1 (ОТЧЕТНЫЙ ПЕРИОД) '!H6</f>
        <v>0</v>
      </c>
      <c r="I12" s="125">
        <f>I6-'Приложение 1 (ОТЧЕТНЫЙ ПЕРИОД) '!I6</f>
        <v>0</v>
      </c>
      <c r="J12" s="125"/>
      <c r="K12" s="264">
        <f>K6-'Приложение 1 (ОТЧЕТНЫЙ ПЕРИОД) '!K6</f>
        <v>0</v>
      </c>
      <c r="L12" s="125">
        <f>L6-'Приложение 1 (ОТЧЕТНЫЙ ПЕРИОД) '!L6</f>
        <v>0</v>
      </c>
      <c r="M12" s="125">
        <f>M6-'Приложение 1 (ОТЧЕТНЫЙ ПЕРИОД) '!M6</f>
        <v>0</v>
      </c>
      <c r="N12" s="126">
        <f>N6-'Приложение 1 (ОТЧЕТНЫЙ ПЕРИОД) '!N6</f>
        <v>0</v>
      </c>
      <c r="O12" s="145"/>
      <c r="P12" s="229">
        <f t="shared" ref="P12:P14" si="8">SUM(E12:O12)</f>
        <v>0</v>
      </c>
      <c r="Q12" s="144"/>
      <c r="R12" s="144"/>
      <c r="S12" s="135"/>
      <c r="T12" s="135"/>
      <c r="U12" s="135"/>
      <c r="V12" s="135"/>
      <c r="W12" s="144"/>
      <c r="X12" s="144"/>
      <c r="Y12" s="144"/>
      <c r="Z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3"/>
      <c r="AS12" s="143"/>
      <c r="AT12" s="143"/>
      <c r="AU12" s="143"/>
      <c r="AV12" s="143"/>
      <c r="AW12" s="143"/>
      <c r="AX12" s="143"/>
      <c r="AY12" s="143"/>
      <c r="AZ12" s="143"/>
    </row>
    <row r="13" spans="1:52" s="31" customFormat="1" ht="21" customHeight="1">
      <c r="A13" s="182"/>
      <c r="B13" s="124" t="s">
        <v>71</v>
      </c>
      <c r="C13" s="106"/>
      <c r="D13" s="111" t="s">
        <v>8</v>
      </c>
      <c r="E13" s="125">
        <f>E7-'Приложение 1 (ОТЧЕТНЫЙ ПЕРИОД) '!E7</f>
        <v>0</v>
      </c>
      <c r="F13" s="125">
        <f>F7-'Приложение 1 (ОТЧЕТНЫЙ ПЕРИОД) '!F7</f>
        <v>0</v>
      </c>
      <c r="G13" s="125">
        <f>G7-'Приложение 1 (ОТЧЕТНЫЙ ПЕРИОД) '!G7</f>
        <v>0</v>
      </c>
      <c r="H13" s="125">
        <f>H7-'Приложение 1 (ОТЧЕТНЫЙ ПЕРИОД) '!H7</f>
        <v>0</v>
      </c>
      <c r="I13" s="125">
        <f>I7-'Приложение 1 (ОТЧЕТНЫЙ ПЕРИОД) '!I7</f>
        <v>0</v>
      </c>
      <c r="J13" s="125"/>
      <c r="K13" s="264">
        <f>K7-'Приложение 1 (ОТЧЕТНЫЙ ПЕРИОД) '!K7</f>
        <v>0</v>
      </c>
      <c r="L13" s="125">
        <f>L7-'Приложение 1 (ОТЧЕТНЫЙ ПЕРИОД) '!L7</f>
        <v>0</v>
      </c>
      <c r="M13" s="125">
        <f>M7-'Приложение 1 (ОТЧЕТНЫЙ ПЕРИОД) '!M7</f>
        <v>0</v>
      </c>
      <c r="N13" s="126">
        <f>N7-'Приложение 1 (ОТЧЕТНЫЙ ПЕРИОД) '!N7</f>
        <v>0</v>
      </c>
      <c r="O13" s="145"/>
      <c r="P13" s="229">
        <f t="shared" si="8"/>
        <v>0</v>
      </c>
      <c r="Q13" s="144"/>
      <c r="R13" s="144"/>
      <c r="S13" s="135"/>
      <c r="T13" s="135"/>
      <c r="U13" s="135"/>
      <c r="V13" s="135"/>
      <c r="W13" s="144"/>
      <c r="X13" s="144"/>
      <c r="Y13" s="144"/>
      <c r="Z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3"/>
      <c r="AS13" s="143"/>
      <c r="AT13" s="143"/>
      <c r="AU13" s="143"/>
      <c r="AV13" s="143"/>
      <c r="AW13" s="143"/>
      <c r="AX13" s="143"/>
      <c r="AY13" s="143"/>
      <c r="AZ13" s="143"/>
    </row>
    <row r="14" spans="1:52" s="31" customFormat="1" ht="22.5" customHeight="1">
      <c r="A14" s="182"/>
      <c r="B14" s="124" t="s">
        <v>71</v>
      </c>
      <c r="C14" s="106"/>
      <c r="D14" s="111" t="s">
        <v>9</v>
      </c>
      <c r="E14" s="125">
        <f>E8-'Приложение 1 (ОТЧЕТНЫЙ ПЕРИОД) '!E8</f>
        <v>0</v>
      </c>
      <c r="F14" s="125">
        <f>F8-'Приложение 1 (ОТЧЕТНЫЙ ПЕРИОД) '!F8</f>
        <v>0</v>
      </c>
      <c r="G14" s="125">
        <f>G8-'Приложение 1 (ОТЧЕТНЫЙ ПЕРИОД) '!G8</f>
        <v>0</v>
      </c>
      <c r="H14" s="125">
        <f>H8-'Приложение 1 (ОТЧЕТНЫЙ ПЕРИОД) '!H8</f>
        <v>0</v>
      </c>
      <c r="I14" s="125">
        <f>I8-'Приложение 1 (ОТЧЕТНЫЙ ПЕРИОД) '!I8</f>
        <v>0</v>
      </c>
      <c r="J14" s="125"/>
      <c r="K14" s="264">
        <f>K8-'Приложение 1 (ОТЧЕТНЫЙ ПЕРИОД) '!K8</f>
        <v>0</v>
      </c>
      <c r="L14" s="125">
        <f>L8-'Приложение 1 (ОТЧЕТНЫЙ ПЕРИОД) '!L8</f>
        <v>0</v>
      </c>
      <c r="M14" s="125">
        <f>M8-'Приложение 1 (ОТЧЕТНЫЙ ПЕРИОД) '!M8</f>
        <v>0</v>
      </c>
      <c r="N14" s="126">
        <f>N8-'Приложение 1 (ОТЧЕТНЫЙ ПЕРИОД) '!N8</f>
        <v>0</v>
      </c>
      <c r="O14" s="145"/>
      <c r="P14" s="229">
        <f t="shared" si="8"/>
        <v>0</v>
      </c>
      <c r="Q14" s="144"/>
      <c r="R14" s="144"/>
      <c r="S14" s="135"/>
      <c r="T14" s="135"/>
      <c r="U14" s="135"/>
      <c r="V14" s="135"/>
      <c r="W14" s="144"/>
      <c r="X14" s="144"/>
      <c r="Y14" s="144"/>
      <c r="Z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3"/>
      <c r="AS14" s="143"/>
      <c r="AT14" s="143"/>
      <c r="AU14" s="143"/>
      <c r="AV14" s="143"/>
      <c r="AW14" s="143"/>
      <c r="AX14" s="143"/>
      <c r="AY14" s="143"/>
      <c r="AZ14" s="143"/>
    </row>
    <row r="15" spans="1:52" s="31" customFormat="1" ht="7.5" customHeight="1">
      <c r="A15" s="182"/>
      <c r="B15" s="124"/>
      <c r="C15" s="106"/>
      <c r="D15" s="111"/>
      <c r="E15" s="125"/>
      <c r="F15" s="125"/>
      <c r="G15" s="125"/>
      <c r="H15" s="125"/>
      <c r="I15" s="125"/>
      <c r="J15" s="125"/>
      <c r="K15" s="264"/>
      <c r="L15" s="125"/>
      <c r="M15" s="125"/>
      <c r="N15" s="126"/>
      <c r="O15" s="145"/>
      <c r="P15" s="229"/>
      <c r="Q15" s="144"/>
      <c r="R15" s="144"/>
      <c r="S15" s="135"/>
      <c r="T15" s="135"/>
      <c r="U15" s="135"/>
      <c r="V15" s="135"/>
      <c r="W15" s="144"/>
      <c r="X15" s="144"/>
      <c r="Y15" s="144"/>
      <c r="Z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3"/>
      <c r="AS15" s="143"/>
      <c r="AT15" s="143"/>
      <c r="AU15" s="143"/>
      <c r="AV15" s="143"/>
      <c r="AW15" s="143"/>
      <c r="AX15" s="143"/>
      <c r="AY15" s="143"/>
      <c r="AZ15" s="143"/>
    </row>
    <row r="16" spans="1:52" s="31" customFormat="1" ht="11.25" customHeight="1">
      <c r="A16" s="44"/>
      <c r="B16" s="48"/>
      <c r="C16" s="45"/>
      <c r="D16" s="49"/>
      <c r="E16" s="46"/>
      <c r="F16" s="46"/>
      <c r="G16" s="46"/>
      <c r="H16" s="46"/>
      <c r="I16" s="46"/>
      <c r="J16" s="46"/>
      <c r="K16" s="263"/>
      <c r="L16" s="46"/>
      <c r="M16" s="46"/>
      <c r="N16" s="47"/>
      <c r="O16" s="143"/>
      <c r="P16" s="228"/>
      <c r="Q16" s="144"/>
      <c r="R16" s="144"/>
      <c r="S16" s="135"/>
      <c r="T16" s="135"/>
      <c r="U16" s="135"/>
      <c r="V16" s="135"/>
      <c r="W16" s="144"/>
      <c r="X16" s="144"/>
      <c r="Y16" s="144"/>
      <c r="Z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3"/>
      <c r="AS16" s="143"/>
      <c r="AT16" s="143"/>
      <c r="AU16" s="143"/>
      <c r="AV16" s="143"/>
      <c r="AW16" s="143"/>
      <c r="AX16" s="143"/>
      <c r="AY16" s="143"/>
      <c r="AZ16" s="143"/>
    </row>
    <row r="17" spans="1:52" s="31" customFormat="1" ht="29.25" customHeight="1" thickBot="1">
      <c r="A17" s="220"/>
      <c r="B17" s="221"/>
      <c r="C17" s="222"/>
      <c r="D17" s="223"/>
      <c r="E17" s="224"/>
      <c r="F17" s="224"/>
      <c r="G17" s="224"/>
      <c r="H17" s="224"/>
      <c r="I17" s="224"/>
      <c r="J17" s="224"/>
      <c r="K17" s="265"/>
      <c r="L17" s="224"/>
      <c r="M17" s="224"/>
      <c r="N17" s="225"/>
      <c r="O17" s="143"/>
      <c r="P17" s="228"/>
      <c r="Q17" s="144"/>
      <c r="R17" s="144"/>
      <c r="S17" s="135"/>
      <c r="T17" s="135"/>
      <c r="U17" s="333"/>
      <c r="V17" s="333"/>
      <c r="W17" s="334"/>
      <c r="X17" s="335"/>
      <c r="Y17" s="411" t="s">
        <v>87</v>
      </c>
      <c r="Z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3"/>
      <c r="AS17" s="143"/>
      <c r="AT17" s="143"/>
      <c r="AU17" s="143"/>
      <c r="AV17" s="143"/>
      <c r="AW17" s="143"/>
      <c r="AX17" s="143"/>
      <c r="AY17" s="143"/>
      <c r="AZ17" s="143"/>
    </row>
    <row r="18" spans="1:52" s="32" customFormat="1" ht="24.75" customHeight="1">
      <c r="A18" s="621"/>
      <c r="B18" s="618" t="s">
        <v>106</v>
      </c>
      <c r="C18" s="645"/>
      <c r="D18" s="59" t="s">
        <v>7</v>
      </c>
      <c r="E18" s="60">
        <f>'Приложение 1 (ОТЧЕТНЫЙ ПЕРИОД) '!E10</f>
        <v>0</v>
      </c>
      <c r="F18" s="60">
        <f>'Приложение 1 (ОТЧЕТНЫЙ ПЕРИОД) '!F10</f>
        <v>0</v>
      </c>
      <c r="G18" s="60">
        <f>'Приложение 1 (ОТЧЕТНЫЙ ПЕРИОД) '!G10</f>
        <v>0</v>
      </c>
      <c r="H18" s="60">
        <f>'Приложение 1 (ОТЧЕТНЫЙ ПЕРИОД) '!H10</f>
        <v>0</v>
      </c>
      <c r="I18" s="60">
        <f>'Приложение 1 (ОТЧЕТНЫЙ ПЕРИОД) '!I10</f>
        <v>0</v>
      </c>
      <c r="J18" s="700"/>
      <c r="K18" s="241">
        <f>'Приложение 1 (ОТЧЕТНЫЙ ПЕРИОД) '!K10</f>
        <v>0</v>
      </c>
      <c r="L18" s="60">
        <f>'Приложение 1 (ОТЧЕТНЫЙ ПЕРИОД) '!L10</f>
        <v>0</v>
      </c>
      <c r="M18" s="60">
        <f>'Приложение 1 (ОТЧЕТНЫЙ ПЕРИОД) '!M10</f>
        <v>0</v>
      </c>
      <c r="N18" s="61">
        <f>'Приложение 1 (ОТЧЕТНЫЙ ПЕРИОД) '!N10</f>
        <v>0</v>
      </c>
      <c r="O18" s="141"/>
      <c r="P18" s="227"/>
      <c r="Q18" s="142"/>
      <c r="R18" s="688" t="str">
        <f>B18</f>
        <v xml:space="preserve">Всего по мероприятиям национальных проектов  </v>
      </c>
      <c r="S18" s="277" t="str">
        <f>D18</f>
        <v>Всего</v>
      </c>
      <c r="T18" s="277">
        <f>E18</f>
        <v>0</v>
      </c>
      <c r="U18" s="277">
        <f t="shared" ref="U18" si="9">F18</f>
        <v>0</v>
      </c>
      <c r="V18" s="277">
        <f t="shared" ref="V18" si="10">G18</f>
        <v>0</v>
      </c>
      <c r="W18" s="277" t="e">
        <f>F18/E18%</f>
        <v>#DIV/0!</v>
      </c>
      <c r="X18" s="277" t="e">
        <f>G18/F18%</f>
        <v>#DIV/0!</v>
      </c>
      <c r="Y18" s="332" t="e">
        <f>V18/T18%</f>
        <v>#DIV/0!</v>
      </c>
      <c r="Z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1"/>
      <c r="AS18" s="141"/>
      <c r="AT18" s="141"/>
      <c r="AU18" s="141"/>
      <c r="AV18" s="141"/>
      <c r="AW18" s="141"/>
      <c r="AX18" s="141"/>
      <c r="AY18" s="141"/>
      <c r="AZ18" s="141"/>
    </row>
    <row r="19" spans="1:52" s="32" customFormat="1" ht="24.75" customHeight="1">
      <c r="A19" s="622"/>
      <c r="B19" s="619"/>
      <c r="C19" s="646"/>
      <c r="D19" s="50" t="s">
        <v>16</v>
      </c>
      <c r="E19" s="75">
        <f>'Приложение 1 (ОТЧЕТНЫЙ ПЕРИОД) '!E11</f>
        <v>0</v>
      </c>
      <c r="F19" s="75">
        <f>'Приложение 1 (ОТЧЕТНЫЙ ПЕРИОД) '!F11</f>
        <v>0</v>
      </c>
      <c r="G19" s="75">
        <f>'Приложение 1 (ОТЧЕТНЫЙ ПЕРИОД) '!G11</f>
        <v>0</v>
      </c>
      <c r="H19" s="75">
        <f>'Приложение 1 (ОТЧЕТНЫЙ ПЕРИОД) '!H11</f>
        <v>0</v>
      </c>
      <c r="I19" s="75">
        <f>'Приложение 1 (ОТЧЕТНЫЙ ПЕРИОД) '!I11</f>
        <v>0</v>
      </c>
      <c r="J19" s="701"/>
      <c r="K19" s="242">
        <f>'Приложение 1 (ОТЧЕТНЫЙ ПЕРИОД) '!K11</f>
        <v>0</v>
      </c>
      <c r="L19" s="75">
        <f>'Приложение 1 (ОТЧЕТНЫЙ ПЕРИОД) '!L11</f>
        <v>0</v>
      </c>
      <c r="M19" s="75">
        <f>'Приложение 1 (ОТЧЕТНЫЙ ПЕРИОД) '!M11</f>
        <v>0</v>
      </c>
      <c r="N19" s="92">
        <f>'Приложение 1 (ОТЧЕТНЫЙ ПЕРИОД) '!N11</f>
        <v>0</v>
      </c>
      <c r="O19" s="141"/>
      <c r="P19" s="227"/>
      <c r="Q19" s="142"/>
      <c r="R19" s="689"/>
      <c r="S19" s="159"/>
      <c r="T19" s="159"/>
      <c r="U19" s="159"/>
      <c r="V19" s="159"/>
      <c r="W19" s="155"/>
      <c r="X19" s="156"/>
      <c r="Y19" s="142"/>
      <c r="Z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1"/>
      <c r="AS19" s="141"/>
      <c r="AT19" s="141"/>
      <c r="AU19" s="141"/>
      <c r="AV19" s="141"/>
      <c r="AW19" s="141"/>
      <c r="AX19" s="141"/>
      <c r="AY19" s="141"/>
      <c r="AZ19" s="141"/>
    </row>
    <row r="20" spans="1:52" s="32" customFormat="1" ht="24.75" customHeight="1">
      <c r="A20" s="622"/>
      <c r="B20" s="619"/>
      <c r="C20" s="646"/>
      <c r="D20" s="50" t="s">
        <v>8</v>
      </c>
      <c r="E20" s="75">
        <f>'Приложение 1 (ОТЧЕТНЫЙ ПЕРИОД) '!E12</f>
        <v>0</v>
      </c>
      <c r="F20" s="75">
        <f>'Приложение 1 (ОТЧЕТНЫЙ ПЕРИОД) '!F12</f>
        <v>0</v>
      </c>
      <c r="G20" s="75">
        <f>'Приложение 1 (ОТЧЕТНЫЙ ПЕРИОД) '!G12</f>
        <v>0</v>
      </c>
      <c r="H20" s="75">
        <f>'Приложение 1 (ОТЧЕТНЫЙ ПЕРИОД) '!H12</f>
        <v>0</v>
      </c>
      <c r="I20" s="75">
        <f>'Приложение 1 (ОТЧЕТНЫЙ ПЕРИОД) '!I12</f>
        <v>0</v>
      </c>
      <c r="J20" s="701"/>
      <c r="K20" s="242">
        <f>'Приложение 1 (ОТЧЕТНЫЙ ПЕРИОД) '!K12</f>
        <v>0</v>
      </c>
      <c r="L20" s="75">
        <f>'Приложение 1 (ОТЧЕТНЫЙ ПЕРИОД) '!L12</f>
        <v>0</v>
      </c>
      <c r="M20" s="75">
        <f>'Приложение 1 (ОТЧЕТНЫЙ ПЕРИОД) '!M12</f>
        <v>0</v>
      </c>
      <c r="N20" s="92">
        <f>'Приложение 1 (ОТЧЕТНЫЙ ПЕРИОД) '!N12</f>
        <v>0</v>
      </c>
      <c r="O20" s="141"/>
      <c r="P20" s="227"/>
      <c r="Q20" s="142"/>
      <c r="R20" s="689"/>
      <c r="S20" s="159"/>
      <c r="T20" s="159"/>
      <c r="U20" s="159"/>
      <c r="V20" s="159"/>
      <c r="W20" s="155"/>
      <c r="X20" s="156"/>
      <c r="Y20" s="142"/>
      <c r="Z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1"/>
      <c r="AS20" s="141"/>
      <c r="AT20" s="141"/>
      <c r="AU20" s="141"/>
      <c r="AV20" s="141"/>
      <c r="AW20" s="141"/>
      <c r="AX20" s="141"/>
      <c r="AY20" s="141"/>
      <c r="AZ20" s="141"/>
    </row>
    <row r="21" spans="1:52" s="32" customFormat="1" ht="24.75" customHeight="1" thickBot="1">
      <c r="A21" s="623"/>
      <c r="B21" s="620"/>
      <c r="C21" s="647"/>
      <c r="D21" s="372" t="s">
        <v>9</v>
      </c>
      <c r="E21" s="373">
        <f>'Приложение 1 (ОТЧЕТНЫЙ ПЕРИОД) '!E13</f>
        <v>0</v>
      </c>
      <c r="F21" s="373">
        <f>'Приложение 1 (ОТЧЕТНЫЙ ПЕРИОД) '!F13</f>
        <v>0</v>
      </c>
      <c r="G21" s="373">
        <f>'Приложение 1 (ОТЧЕТНЫЙ ПЕРИОД) '!G13</f>
        <v>0</v>
      </c>
      <c r="H21" s="373">
        <f>'Приложение 1 (ОТЧЕТНЫЙ ПЕРИОД) '!H13</f>
        <v>0</v>
      </c>
      <c r="I21" s="373">
        <f>'Приложение 1 (ОТЧЕТНЫЙ ПЕРИОД) '!I13</f>
        <v>0</v>
      </c>
      <c r="J21" s="702"/>
      <c r="K21" s="376">
        <f>'Приложение 1 (ОТЧЕТНЫЙ ПЕРИОД) '!K13</f>
        <v>0</v>
      </c>
      <c r="L21" s="373">
        <f>'Приложение 1 (ОТЧЕТНЫЙ ПЕРИОД) '!L13</f>
        <v>0</v>
      </c>
      <c r="M21" s="373">
        <f>'Приложение 1 (ОТЧЕТНЫЙ ПЕРИОД) '!M13</f>
        <v>0</v>
      </c>
      <c r="N21" s="377">
        <f>'Приложение 1 (ОТЧЕТНЫЙ ПЕРИОД) '!N13</f>
        <v>0</v>
      </c>
      <c r="O21" s="141"/>
      <c r="P21" s="227"/>
      <c r="Q21" s="142"/>
      <c r="R21" s="690"/>
      <c r="S21" s="160"/>
      <c r="T21" s="160"/>
      <c r="U21" s="160"/>
      <c r="V21" s="160"/>
      <c r="W21" s="157"/>
      <c r="X21" s="158"/>
      <c r="Y21" s="142"/>
      <c r="Z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1"/>
      <c r="AS21" s="141"/>
      <c r="AT21" s="141"/>
      <c r="AU21" s="141"/>
      <c r="AV21" s="141"/>
      <c r="AW21" s="141"/>
      <c r="AX21" s="141"/>
      <c r="AY21" s="141"/>
      <c r="AZ21" s="141"/>
    </row>
    <row r="22" spans="1:52" s="32" customFormat="1" ht="24.75" customHeight="1">
      <c r="A22" s="120"/>
      <c r="B22" s="119"/>
      <c r="C22" s="107"/>
      <c r="D22" s="108" t="s">
        <v>71</v>
      </c>
      <c r="E22" s="109">
        <f>E19+E20+E21</f>
        <v>0</v>
      </c>
      <c r="F22" s="109">
        <f>F19+F20+F21</f>
        <v>0</v>
      </c>
      <c r="G22" s="109">
        <f>G19+G20+G21</f>
        <v>0</v>
      </c>
      <c r="H22" s="109">
        <f>H19+H20+H21</f>
        <v>0</v>
      </c>
      <c r="I22" s="109">
        <f>I19+I20+I21</f>
        <v>0</v>
      </c>
      <c r="J22" s="109"/>
      <c r="K22" s="266">
        <f>K19+K20+K21</f>
        <v>0</v>
      </c>
      <c r="L22" s="109">
        <f>L19+L20+L21</f>
        <v>0</v>
      </c>
      <c r="M22" s="109">
        <f>M19+M20+M21</f>
        <v>0</v>
      </c>
      <c r="N22" s="110">
        <f>N19+N20+N21</f>
        <v>0</v>
      </c>
      <c r="O22" s="146"/>
      <c r="P22" s="230">
        <f>SUM(E22:O22)</f>
        <v>0</v>
      </c>
      <c r="Q22" s="142"/>
      <c r="R22" s="142"/>
      <c r="S22" s="134"/>
      <c r="T22" s="134"/>
      <c r="U22" s="134"/>
      <c r="V22" s="134"/>
      <c r="W22" s="142"/>
      <c r="X22" s="142"/>
      <c r="Y22" s="142"/>
      <c r="Z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1"/>
      <c r="AS22" s="141"/>
      <c r="AT22" s="141"/>
      <c r="AU22" s="141"/>
      <c r="AV22" s="141"/>
      <c r="AW22" s="141"/>
      <c r="AX22" s="141"/>
      <c r="AY22" s="141"/>
      <c r="AZ22" s="141"/>
    </row>
    <row r="23" spans="1:52" s="32" customFormat="1" ht="24.75" customHeight="1">
      <c r="A23" s="120"/>
      <c r="B23" s="119"/>
      <c r="C23" s="106"/>
      <c r="D23" s="128" t="s">
        <v>71</v>
      </c>
      <c r="E23" s="129">
        <f>E22-E18</f>
        <v>0</v>
      </c>
      <c r="F23" s="129">
        <f>F22-F18</f>
        <v>0</v>
      </c>
      <c r="G23" s="129">
        <f>G22-G18</f>
        <v>0</v>
      </c>
      <c r="H23" s="129">
        <f>H22-H18</f>
        <v>0</v>
      </c>
      <c r="I23" s="129">
        <f>I22-I18</f>
        <v>0</v>
      </c>
      <c r="J23" s="129"/>
      <c r="K23" s="267">
        <f>K22-K18</f>
        <v>0</v>
      </c>
      <c r="L23" s="129">
        <f>L22-L18</f>
        <v>0</v>
      </c>
      <c r="M23" s="129">
        <f>M22-M18</f>
        <v>0</v>
      </c>
      <c r="N23" s="130">
        <f>N22-N18</f>
        <v>0</v>
      </c>
      <c r="O23" s="141"/>
      <c r="P23" s="229">
        <f>SUM(E23:O23)</f>
        <v>0</v>
      </c>
      <c r="Q23" s="142"/>
      <c r="R23" s="142"/>
      <c r="S23" s="134"/>
      <c r="T23" s="134"/>
      <c r="U23" s="134"/>
      <c r="V23" s="134"/>
      <c r="W23" s="142"/>
      <c r="X23" s="142"/>
      <c r="Y23" s="142"/>
      <c r="Z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1"/>
      <c r="AS23" s="141"/>
      <c r="AT23" s="141"/>
      <c r="AU23" s="141"/>
      <c r="AV23" s="141"/>
      <c r="AW23" s="141"/>
      <c r="AX23" s="141"/>
      <c r="AY23" s="141"/>
      <c r="AZ23" s="141"/>
    </row>
    <row r="24" spans="1:52" s="32" customFormat="1" ht="24.75" customHeight="1">
      <c r="A24" s="131"/>
      <c r="B24" s="119" t="s">
        <v>71</v>
      </c>
      <c r="C24" s="106"/>
      <c r="D24" s="111" t="s">
        <v>7</v>
      </c>
      <c r="E24" s="112">
        <f t="shared" ref="E24:N24" si="11">E25+E26+E27</f>
        <v>0</v>
      </c>
      <c r="F24" s="112">
        <f t="shared" si="11"/>
        <v>0</v>
      </c>
      <c r="G24" s="112">
        <f t="shared" si="11"/>
        <v>0</v>
      </c>
      <c r="H24" s="112">
        <f t="shared" si="11"/>
        <v>0</v>
      </c>
      <c r="I24" s="112">
        <f t="shared" si="11"/>
        <v>0</v>
      </c>
      <c r="J24" s="112"/>
      <c r="K24" s="268">
        <f t="shared" si="11"/>
        <v>0</v>
      </c>
      <c r="L24" s="112">
        <f t="shared" si="11"/>
        <v>0</v>
      </c>
      <c r="M24" s="112">
        <f t="shared" si="11"/>
        <v>0</v>
      </c>
      <c r="N24" s="112">
        <f t="shared" si="11"/>
        <v>0</v>
      </c>
      <c r="O24" s="141"/>
      <c r="P24" s="229">
        <f>SUM(E24:O24)</f>
        <v>0</v>
      </c>
      <c r="Q24" s="142"/>
      <c r="R24" s="142"/>
      <c r="S24" s="134"/>
      <c r="T24" s="134"/>
      <c r="U24" s="134"/>
      <c r="V24" s="134"/>
      <c r="W24" s="142"/>
      <c r="X24" s="142"/>
      <c r="Y24" s="142"/>
      <c r="Z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1"/>
      <c r="AS24" s="141"/>
      <c r="AT24" s="141"/>
      <c r="AU24" s="141"/>
      <c r="AV24" s="141"/>
      <c r="AW24" s="141"/>
      <c r="AX24" s="141"/>
      <c r="AY24" s="141"/>
      <c r="AZ24" s="141"/>
    </row>
    <row r="25" spans="1:52" s="32" customFormat="1" ht="24.75" customHeight="1">
      <c r="A25" s="131"/>
      <c r="B25" s="119" t="s">
        <v>71</v>
      </c>
      <c r="C25" s="106"/>
      <c r="D25" s="111" t="s">
        <v>16</v>
      </c>
      <c r="E25" s="127">
        <f>E37+E44+E62+E69+E76+E83+E90+E97+E104+E111+E118+E125</f>
        <v>0</v>
      </c>
      <c r="F25" s="127">
        <f t="shared" ref="F25:N25" si="12">F37+F44+F62+F69+F76+F83+F90+F97+F104+F111+F118+F125</f>
        <v>0</v>
      </c>
      <c r="G25" s="127">
        <f t="shared" si="12"/>
        <v>0</v>
      </c>
      <c r="H25" s="127">
        <f t="shared" si="12"/>
        <v>0</v>
      </c>
      <c r="I25" s="127">
        <f t="shared" si="12"/>
        <v>0</v>
      </c>
      <c r="J25" s="112"/>
      <c r="K25" s="269">
        <f t="shared" si="12"/>
        <v>0</v>
      </c>
      <c r="L25" s="127">
        <f t="shared" si="12"/>
        <v>0</v>
      </c>
      <c r="M25" s="127">
        <f t="shared" si="12"/>
        <v>0</v>
      </c>
      <c r="N25" s="127">
        <f t="shared" si="12"/>
        <v>0</v>
      </c>
      <c r="O25" s="112"/>
      <c r="P25" s="229">
        <f t="shared" ref="P25:P27" si="13">SUM(E25:O25)</f>
        <v>0</v>
      </c>
      <c r="Q25" s="142"/>
      <c r="R25" s="142"/>
      <c r="S25" s="134"/>
      <c r="T25" s="134"/>
      <c r="U25" s="134"/>
      <c r="V25" s="134"/>
      <c r="W25" s="142"/>
      <c r="X25" s="142"/>
      <c r="Y25" s="142"/>
      <c r="Z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1"/>
      <c r="AS25" s="141"/>
      <c r="AT25" s="141"/>
      <c r="AU25" s="141"/>
      <c r="AV25" s="141"/>
      <c r="AW25" s="141"/>
      <c r="AX25" s="141"/>
      <c r="AY25" s="141"/>
      <c r="AZ25" s="141"/>
    </row>
    <row r="26" spans="1:52" s="32" customFormat="1" ht="24.75" customHeight="1">
      <c r="A26" s="131"/>
      <c r="B26" s="119" t="s">
        <v>71</v>
      </c>
      <c r="C26" s="106"/>
      <c r="D26" s="111" t="s">
        <v>8</v>
      </c>
      <c r="E26" s="127">
        <f>E38+E45+E63+E70+E77+E84+E91+E98+E105+E112+E119+E126</f>
        <v>0</v>
      </c>
      <c r="F26" s="127">
        <f t="shared" ref="F26:N26" si="14">F38+F45+F63+F70+F77+F84+F91+F98+F105+F112+F119+F126</f>
        <v>0</v>
      </c>
      <c r="G26" s="127">
        <f t="shared" si="14"/>
        <v>0</v>
      </c>
      <c r="H26" s="127">
        <f t="shared" si="14"/>
        <v>0</v>
      </c>
      <c r="I26" s="127">
        <f t="shared" si="14"/>
        <v>0</v>
      </c>
      <c r="J26" s="112"/>
      <c r="K26" s="269">
        <f t="shared" si="14"/>
        <v>0</v>
      </c>
      <c r="L26" s="127">
        <f t="shared" si="14"/>
        <v>0</v>
      </c>
      <c r="M26" s="127">
        <f t="shared" si="14"/>
        <v>0</v>
      </c>
      <c r="N26" s="127">
        <f t="shared" si="14"/>
        <v>0</v>
      </c>
      <c r="O26" s="141"/>
      <c r="P26" s="229">
        <f t="shared" si="13"/>
        <v>0</v>
      </c>
      <c r="Q26" s="142"/>
      <c r="R26" s="142"/>
      <c r="S26" s="134"/>
      <c r="T26" s="134"/>
      <c r="U26" s="134"/>
      <c r="V26" s="134"/>
      <c r="W26" s="142"/>
      <c r="X26" s="142"/>
      <c r="Y26" s="142"/>
      <c r="Z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1"/>
      <c r="AS26" s="141"/>
      <c r="AT26" s="141"/>
      <c r="AU26" s="141"/>
      <c r="AV26" s="141"/>
      <c r="AW26" s="141"/>
      <c r="AX26" s="141"/>
      <c r="AY26" s="141"/>
      <c r="AZ26" s="141"/>
    </row>
    <row r="27" spans="1:52" s="32" customFormat="1" ht="24.75" customHeight="1">
      <c r="A27" s="131"/>
      <c r="B27" s="119" t="s">
        <v>71</v>
      </c>
      <c r="C27" s="106"/>
      <c r="D27" s="111" t="s">
        <v>9</v>
      </c>
      <c r="E27" s="127">
        <f>E39+E46+E64+E71+E78+E85+E92+E99+E106+E113+E120+E127</f>
        <v>0</v>
      </c>
      <c r="F27" s="127">
        <f t="shared" ref="F27:N27" si="15">F39+F46+F64+F71+F78+F85+F92+F99+F106+F113+F120+F127</f>
        <v>0</v>
      </c>
      <c r="G27" s="127">
        <f t="shared" si="15"/>
        <v>0</v>
      </c>
      <c r="H27" s="127">
        <f t="shared" si="15"/>
        <v>0</v>
      </c>
      <c r="I27" s="127">
        <f t="shared" si="15"/>
        <v>0</v>
      </c>
      <c r="J27" s="112"/>
      <c r="K27" s="269">
        <f t="shared" si="15"/>
        <v>0</v>
      </c>
      <c r="L27" s="127">
        <f t="shared" si="15"/>
        <v>0</v>
      </c>
      <c r="M27" s="127">
        <f t="shared" si="15"/>
        <v>0</v>
      </c>
      <c r="N27" s="127">
        <f t="shared" si="15"/>
        <v>0</v>
      </c>
      <c r="O27" s="141"/>
      <c r="P27" s="229">
        <f t="shared" si="13"/>
        <v>0</v>
      </c>
      <c r="Q27" s="142"/>
      <c r="R27" s="142"/>
      <c r="S27" s="134"/>
      <c r="T27" s="134"/>
      <c r="U27" s="134"/>
      <c r="V27" s="134"/>
      <c r="W27" s="142"/>
      <c r="X27" s="142"/>
      <c r="Y27" s="142"/>
      <c r="Z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1"/>
      <c r="AS27" s="141"/>
      <c r="AT27" s="141"/>
      <c r="AU27" s="141"/>
      <c r="AV27" s="141"/>
      <c r="AW27" s="141"/>
      <c r="AX27" s="141"/>
      <c r="AY27" s="141"/>
      <c r="AZ27" s="141"/>
    </row>
    <row r="28" spans="1:52" s="104" customFormat="1" ht="20.25" customHeight="1">
      <c r="A28" s="120"/>
      <c r="B28" s="119"/>
      <c r="C28" s="101"/>
      <c r="D28" s="100"/>
      <c r="E28" s="102"/>
      <c r="F28" s="102"/>
      <c r="G28" s="102"/>
      <c r="H28" s="102"/>
      <c r="I28" s="102"/>
      <c r="J28" s="102"/>
      <c r="K28" s="270"/>
      <c r="L28" s="102"/>
      <c r="M28" s="102"/>
      <c r="N28" s="103"/>
      <c r="O28" s="147"/>
      <c r="P28" s="231"/>
      <c r="Q28" s="148"/>
      <c r="R28" s="148"/>
      <c r="S28" s="136"/>
      <c r="T28" s="136"/>
      <c r="U28" s="136"/>
      <c r="V28" s="136"/>
      <c r="W28" s="148"/>
      <c r="X28" s="148"/>
      <c r="Y28" s="148"/>
      <c r="Z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7"/>
      <c r="AS28" s="147"/>
      <c r="AT28" s="147"/>
      <c r="AU28" s="147"/>
      <c r="AV28" s="147"/>
      <c r="AW28" s="147"/>
      <c r="AX28" s="147"/>
      <c r="AY28" s="147"/>
      <c r="AZ28" s="147"/>
    </row>
    <row r="29" spans="1:52" s="104" customFormat="1" ht="18.75" customHeight="1">
      <c r="A29" s="120"/>
      <c r="B29" s="119" t="s">
        <v>71</v>
      </c>
      <c r="C29" s="101"/>
      <c r="D29" s="111" t="s">
        <v>7</v>
      </c>
      <c r="E29" s="105">
        <f>E24-E18</f>
        <v>0</v>
      </c>
      <c r="F29" s="105">
        <f t="shared" ref="F29:I29" si="16">F24-F18</f>
        <v>0</v>
      </c>
      <c r="G29" s="105">
        <f t="shared" si="16"/>
        <v>0</v>
      </c>
      <c r="H29" s="105">
        <f t="shared" si="16"/>
        <v>0</v>
      </c>
      <c r="I29" s="105">
        <f t="shared" si="16"/>
        <v>0</v>
      </c>
      <c r="J29" s="102"/>
      <c r="K29" s="271">
        <f t="shared" ref="K29:N29" si="17">K24-K18</f>
        <v>0</v>
      </c>
      <c r="L29" s="105">
        <f t="shared" si="17"/>
        <v>0</v>
      </c>
      <c r="M29" s="105">
        <f t="shared" si="17"/>
        <v>0</v>
      </c>
      <c r="N29" s="113">
        <f t="shared" si="17"/>
        <v>0</v>
      </c>
      <c r="O29" s="147"/>
      <c r="P29" s="229">
        <f>SUM(E29:O29)</f>
        <v>0</v>
      </c>
      <c r="Q29" s="148"/>
      <c r="R29" s="148"/>
      <c r="S29" s="136"/>
      <c r="T29" s="136"/>
      <c r="U29" s="136"/>
      <c r="V29" s="136"/>
      <c r="W29" s="148"/>
      <c r="X29" s="148"/>
      <c r="Y29" s="148"/>
      <c r="Z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7"/>
      <c r="AS29" s="147"/>
      <c r="AT29" s="147"/>
      <c r="AU29" s="147"/>
      <c r="AV29" s="147"/>
      <c r="AW29" s="147"/>
      <c r="AX29" s="147"/>
      <c r="AY29" s="147"/>
      <c r="AZ29" s="147"/>
    </row>
    <row r="30" spans="1:52" s="104" customFormat="1" ht="27.75" customHeight="1">
      <c r="A30" s="120"/>
      <c r="B30" s="119" t="s">
        <v>71</v>
      </c>
      <c r="C30" s="101"/>
      <c r="D30" s="111" t="s">
        <v>16</v>
      </c>
      <c r="E30" s="105">
        <f t="shared" ref="E30:I30" si="18">E25-E19</f>
        <v>0</v>
      </c>
      <c r="F30" s="105">
        <f t="shared" si="18"/>
        <v>0</v>
      </c>
      <c r="G30" s="105">
        <f t="shared" si="18"/>
        <v>0</v>
      </c>
      <c r="H30" s="105">
        <f t="shared" si="18"/>
        <v>0</v>
      </c>
      <c r="I30" s="105">
        <f t="shared" si="18"/>
        <v>0</v>
      </c>
      <c r="J30" s="102"/>
      <c r="K30" s="271">
        <f t="shared" ref="K30:N30" si="19">K25-K19</f>
        <v>0</v>
      </c>
      <c r="L30" s="105">
        <f t="shared" si="19"/>
        <v>0</v>
      </c>
      <c r="M30" s="105">
        <f t="shared" si="19"/>
        <v>0</v>
      </c>
      <c r="N30" s="113">
        <f t="shared" si="19"/>
        <v>0</v>
      </c>
      <c r="O30" s="147"/>
      <c r="P30" s="229">
        <f>SUM(E30:O30)</f>
        <v>0</v>
      </c>
      <c r="Q30" s="148"/>
      <c r="R30" s="148"/>
      <c r="S30" s="136"/>
      <c r="T30" s="136"/>
      <c r="U30" s="136"/>
      <c r="V30" s="136"/>
      <c r="W30" s="148"/>
      <c r="X30" s="148"/>
      <c r="Y30" s="148"/>
      <c r="Z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7"/>
      <c r="AS30" s="147"/>
      <c r="AT30" s="147"/>
      <c r="AU30" s="147"/>
      <c r="AV30" s="147"/>
      <c r="AW30" s="147"/>
      <c r="AX30" s="147"/>
      <c r="AY30" s="147"/>
      <c r="AZ30" s="147"/>
    </row>
    <row r="31" spans="1:52" s="104" customFormat="1" ht="24" customHeight="1">
      <c r="A31" s="120"/>
      <c r="B31" s="119" t="s">
        <v>71</v>
      </c>
      <c r="C31" s="101"/>
      <c r="D31" s="111" t="s">
        <v>8</v>
      </c>
      <c r="E31" s="105">
        <f t="shared" ref="E31:I31" si="20">E26-E20</f>
        <v>0</v>
      </c>
      <c r="F31" s="105">
        <f t="shared" si="20"/>
        <v>0</v>
      </c>
      <c r="G31" s="105">
        <f t="shared" si="20"/>
        <v>0</v>
      </c>
      <c r="H31" s="105">
        <f t="shared" si="20"/>
        <v>0</v>
      </c>
      <c r="I31" s="105">
        <f t="shared" si="20"/>
        <v>0</v>
      </c>
      <c r="J31" s="102"/>
      <c r="K31" s="271">
        <f t="shared" ref="K31:N31" si="21">K26-K20</f>
        <v>0</v>
      </c>
      <c r="L31" s="105">
        <f t="shared" si="21"/>
        <v>0</v>
      </c>
      <c r="M31" s="105">
        <f t="shared" si="21"/>
        <v>0</v>
      </c>
      <c r="N31" s="113">
        <f t="shared" si="21"/>
        <v>0</v>
      </c>
      <c r="O31" s="147"/>
      <c r="P31" s="229">
        <f>SUM(E31:O31)</f>
        <v>0</v>
      </c>
      <c r="Q31" s="148"/>
      <c r="R31" s="148"/>
      <c r="S31" s="136"/>
      <c r="T31" s="136"/>
      <c r="U31" s="136"/>
      <c r="V31" s="136"/>
      <c r="W31" s="148"/>
      <c r="X31" s="148"/>
      <c r="Y31" s="148"/>
      <c r="Z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7"/>
      <c r="AS31" s="147"/>
      <c r="AT31" s="147"/>
      <c r="AU31" s="147"/>
      <c r="AV31" s="147"/>
      <c r="AW31" s="147"/>
      <c r="AX31" s="147"/>
      <c r="AY31" s="147"/>
      <c r="AZ31" s="147"/>
    </row>
    <row r="32" spans="1:52" s="104" customFormat="1" ht="20.25" customHeight="1" thickBot="1">
      <c r="A32" s="121"/>
      <c r="B32" s="122" t="s">
        <v>71</v>
      </c>
      <c r="C32" s="115"/>
      <c r="D32" s="114" t="s">
        <v>9</v>
      </c>
      <c r="E32" s="116">
        <f t="shared" ref="E32:I32" si="22">E27-E21</f>
        <v>0</v>
      </c>
      <c r="F32" s="116">
        <f t="shared" si="22"/>
        <v>0</v>
      </c>
      <c r="G32" s="116">
        <f t="shared" si="22"/>
        <v>0</v>
      </c>
      <c r="H32" s="116">
        <f t="shared" si="22"/>
        <v>0</v>
      </c>
      <c r="I32" s="116">
        <f t="shared" si="22"/>
        <v>0</v>
      </c>
      <c r="J32" s="117"/>
      <c r="K32" s="272">
        <f t="shared" ref="K32:N32" si="23">K27-K21</f>
        <v>0</v>
      </c>
      <c r="L32" s="116">
        <f t="shared" si="23"/>
        <v>0</v>
      </c>
      <c r="M32" s="116">
        <f t="shared" si="23"/>
        <v>0</v>
      </c>
      <c r="N32" s="118">
        <f t="shared" si="23"/>
        <v>0</v>
      </c>
      <c r="O32" s="147"/>
      <c r="P32" s="229">
        <f>SUM(E32:O32)</f>
        <v>0</v>
      </c>
      <c r="Q32" s="148"/>
      <c r="R32" s="148"/>
      <c r="S32" s="136"/>
      <c r="T32" s="136"/>
      <c r="U32" s="136"/>
      <c r="V32" s="136"/>
      <c r="W32" s="148"/>
      <c r="X32" s="148"/>
      <c r="Y32" s="148"/>
      <c r="Z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7"/>
      <c r="AS32" s="147"/>
      <c r="AT32" s="147"/>
      <c r="AU32" s="147"/>
      <c r="AV32" s="147"/>
      <c r="AW32" s="147"/>
      <c r="AX32" s="147"/>
      <c r="AY32" s="147"/>
      <c r="AZ32" s="147"/>
    </row>
    <row r="33" spans="1:52" s="104" customFormat="1" ht="11.25" customHeight="1">
      <c r="A33" s="99"/>
      <c r="B33" s="100"/>
      <c r="C33" s="101"/>
      <c r="D33" s="100"/>
      <c r="E33" s="102"/>
      <c r="F33" s="102"/>
      <c r="G33" s="102"/>
      <c r="H33" s="102"/>
      <c r="I33" s="102"/>
      <c r="J33" s="102"/>
      <c r="K33" s="270"/>
      <c r="L33" s="102"/>
      <c r="M33" s="102"/>
      <c r="N33" s="103"/>
      <c r="O33" s="147"/>
      <c r="P33" s="231"/>
      <c r="Q33" s="148"/>
      <c r="R33" s="148"/>
      <c r="S33" s="136"/>
      <c r="T33" s="136"/>
      <c r="U33" s="136"/>
      <c r="V33" s="136"/>
      <c r="W33" s="148"/>
      <c r="X33" s="148"/>
      <c r="Y33" s="148"/>
      <c r="Z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7"/>
      <c r="AS33" s="147"/>
      <c r="AT33" s="147"/>
      <c r="AU33" s="147"/>
      <c r="AV33" s="147"/>
      <c r="AW33" s="147"/>
      <c r="AX33" s="147"/>
      <c r="AY33" s="147"/>
      <c r="AZ33" s="147"/>
    </row>
    <row r="34" spans="1:52" s="31" customFormat="1" ht="11.25" customHeight="1" thickBot="1">
      <c r="A34" s="78"/>
      <c r="B34" s="49"/>
      <c r="C34" s="45"/>
      <c r="D34" s="49"/>
      <c r="E34" s="79"/>
      <c r="F34" s="79"/>
      <c r="G34" s="79"/>
      <c r="H34" s="79"/>
      <c r="I34" s="79"/>
      <c r="J34" s="79"/>
      <c r="K34" s="244"/>
      <c r="L34" s="79"/>
      <c r="M34" s="79"/>
      <c r="N34" s="80"/>
      <c r="O34" s="143"/>
      <c r="P34" s="228"/>
      <c r="Q34" s="144"/>
      <c r="R34" s="144"/>
      <c r="S34" s="135"/>
      <c r="T34" s="135"/>
      <c r="U34" s="135"/>
      <c r="V34" s="135"/>
      <c r="W34" s="144"/>
      <c r="X34" s="144"/>
      <c r="Y34" s="144"/>
      <c r="Z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3"/>
      <c r="AS34" s="143"/>
      <c r="AT34" s="143"/>
      <c r="AU34" s="143"/>
      <c r="AV34" s="143"/>
      <c r="AW34" s="143"/>
      <c r="AX34" s="143"/>
      <c r="AY34" s="143"/>
      <c r="AZ34" s="143"/>
    </row>
    <row r="35" spans="1:52" ht="48.75" customHeight="1" thickBot="1">
      <c r="A35" s="52"/>
      <c r="B35" s="53"/>
      <c r="C35" s="53"/>
      <c r="D35" s="53"/>
      <c r="E35" s="82" t="s">
        <v>47</v>
      </c>
      <c r="F35" s="81" t="s">
        <v>48</v>
      </c>
      <c r="G35" s="83"/>
      <c r="H35" s="53"/>
      <c r="I35" s="53"/>
      <c r="J35" s="53"/>
      <c r="K35" s="245"/>
      <c r="L35" s="53"/>
      <c r="M35" s="53"/>
      <c r="N35" s="54"/>
    </row>
    <row r="36" spans="1:52" s="32" customFormat="1" ht="40.5">
      <c r="A36" s="696" t="str">
        <f>E35</f>
        <v>I</v>
      </c>
      <c r="B36" s="86" t="s">
        <v>46</v>
      </c>
      <c r="C36" s="699"/>
      <c r="D36" s="87" t="s">
        <v>7</v>
      </c>
      <c r="E36" s="88">
        <f>'Приложение 1 (ОТЧЕТНЫЙ ПЕРИОД) '!E61</f>
        <v>0</v>
      </c>
      <c r="F36" s="88">
        <f>'Приложение 1 (ОТЧЕТНЫЙ ПЕРИОД) '!F61</f>
        <v>0</v>
      </c>
      <c r="G36" s="88">
        <f>'Приложение 1 (ОТЧЕТНЫЙ ПЕРИОД) '!G61</f>
        <v>0</v>
      </c>
      <c r="H36" s="88">
        <f>'Приложение 1 (ОТЧЕТНЫЙ ПЕРИОД) '!H61</f>
        <v>0</v>
      </c>
      <c r="I36" s="88">
        <f>'Приложение 1 (ОТЧЕТНЫЙ ПЕРИОД) '!I61</f>
        <v>0</v>
      </c>
      <c r="J36" s="697"/>
      <c r="K36" s="275">
        <f>'Приложение 1 (ОТЧЕТНЫЙ ПЕРИОД) '!K61</f>
        <v>0</v>
      </c>
      <c r="L36" s="88">
        <f>'Приложение 1 (ОТЧЕТНЫЙ ПЕРИОД) '!L61</f>
        <v>0</v>
      </c>
      <c r="M36" s="88">
        <f>'Приложение 1 (ОТЧЕТНЫЙ ПЕРИОД) '!M61</f>
        <v>0</v>
      </c>
      <c r="N36" s="89">
        <f>'Приложение 1 (ОТЧЕТНЫЙ ПЕРИОД) '!N61</f>
        <v>0</v>
      </c>
      <c r="O36" s="141"/>
      <c r="P36" s="226"/>
      <c r="Q36" s="142"/>
      <c r="R36" s="710" t="str">
        <f>B37</f>
        <v>ДЕМОГРАФИЯ</v>
      </c>
      <c r="S36" s="161" t="str">
        <f>D36</f>
        <v>Всего</v>
      </c>
      <c r="T36" s="161">
        <f>E36</f>
        <v>0</v>
      </c>
      <c r="U36" s="161">
        <f t="shared" ref="U36:V36" si="24">F36</f>
        <v>0</v>
      </c>
      <c r="V36" s="161">
        <f t="shared" si="24"/>
        <v>0</v>
      </c>
      <c r="W36" s="161" t="e">
        <f>F36/E36%</f>
        <v>#DIV/0!</v>
      </c>
      <c r="X36" s="162" t="e">
        <f>G36/F36%</f>
        <v>#DIV/0!</v>
      </c>
      <c r="Y36" s="332" t="e">
        <f>V36/T36%</f>
        <v>#DIV/0!</v>
      </c>
      <c r="Z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1"/>
      <c r="AS36" s="141"/>
      <c r="AT36" s="141"/>
      <c r="AU36" s="141"/>
      <c r="AV36" s="141"/>
      <c r="AW36" s="141"/>
      <c r="AX36" s="141"/>
      <c r="AY36" s="141"/>
      <c r="AZ36" s="141"/>
    </row>
    <row r="37" spans="1:52" s="39" customFormat="1" ht="23.25">
      <c r="A37" s="563"/>
      <c r="B37" s="570" t="str">
        <f>F35</f>
        <v>ДЕМОГРАФИЯ</v>
      </c>
      <c r="C37" s="565"/>
      <c r="D37" s="42" t="s">
        <v>16</v>
      </c>
      <c r="E37" s="85">
        <f>'Приложение 1 (ОТЧЕТНЫЙ ПЕРИОД) '!E62</f>
        <v>0</v>
      </c>
      <c r="F37" s="85">
        <f>'Приложение 1 (ОТЧЕТНЫЙ ПЕРИОД) '!F62</f>
        <v>0</v>
      </c>
      <c r="G37" s="85">
        <f>'Приложение 1 (ОТЧЕТНЫЙ ПЕРИОД) '!G62</f>
        <v>0</v>
      </c>
      <c r="H37" s="85">
        <f>'Приложение 1 (ОТЧЕТНЫЙ ПЕРИОД) '!H62</f>
        <v>0</v>
      </c>
      <c r="I37" s="85">
        <f>'Приложение 1 (ОТЧЕТНЫЙ ПЕРИОД) '!I62</f>
        <v>0</v>
      </c>
      <c r="J37" s="683"/>
      <c r="K37" s="276">
        <f>'Приложение 1 (ОТЧЕТНЫЙ ПЕРИОД) '!K62</f>
        <v>0</v>
      </c>
      <c r="L37" s="85">
        <f>'Приложение 1 (ОТЧЕТНЫЙ ПЕРИОД) '!L62</f>
        <v>0</v>
      </c>
      <c r="M37" s="85">
        <f>'Приложение 1 (ОТЧЕТНЫЙ ПЕРИОД) '!M62</f>
        <v>0</v>
      </c>
      <c r="N37" s="90">
        <f>'Приложение 1 (ОТЧЕТНЫЙ ПЕРИОД) '!N62</f>
        <v>0</v>
      </c>
      <c r="O37" s="138"/>
      <c r="P37" s="226"/>
      <c r="Q37" s="139"/>
      <c r="R37" s="711"/>
      <c r="S37" s="159"/>
      <c r="T37" s="159"/>
      <c r="U37" s="159"/>
      <c r="V37" s="159"/>
      <c r="W37" s="155"/>
      <c r="X37" s="156"/>
      <c r="Y37" s="139"/>
      <c r="Z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8"/>
      <c r="AS37" s="138"/>
      <c r="AT37" s="138"/>
      <c r="AU37" s="138"/>
      <c r="AV37" s="138"/>
      <c r="AW37" s="138"/>
      <c r="AX37" s="138"/>
      <c r="AY37" s="138"/>
      <c r="AZ37" s="138"/>
    </row>
    <row r="38" spans="1:52" s="39" customFormat="1" ht="28.5" customHeight="1">
      <c r="A38" s="563"/>
      <c r="B38" s="571"/>
      <c r="C38" s="565"/>
      <c r="D38" s="42" t="s">
        <v>8</v>
      </c>
      <c r="E38" s="85">
        <f>'Приложение 1 (ОТЧЕТНЫЙ ПЕРИОД) '!E63</f>
        <v>0</v>
      </c>
      <c r="F38" s="85">
        <f>'Приложение 1 (ОТЧЕТНЫЙ ПЕРИОД) '!F63</f>
        <v>0</v>
      </c>
      <c r="G38" s="85">
        <f>'Приложение 1 (ОТЧЕТНЫЙ ПЕРИОД) '!G63</f>
        <v>0</v>
      </c>
      <c r="H38" s="85">
        <f>'Приложение 1 (ОТЧЕТНЫЙ ПЕРИОД) '!H63</f>
        <v>0</v>
      </c>
      <c r="I38" s="85">
        <f>'Приложение 1 (ОТЧЕТНЫЙ ПЕРИОД) '!I63</f>
        <v>0</v>
      </c>
      <c r="J38" s="683"/>
      <c r="K38" s="276">
        <f>'Приложение 1 (ОТЧЕТНЫЙ ПЕРИОД) '!K63</f>
        <v>0</v>
      </c>
      <c r="L38" s="85">
        <f>'Приложение 1 (ОТЧЕТНЫЙ ПЕРИОД) '!L63</f>
        <v>0</v>
      </c>
      <c r="M38" s="85">
        <f>'Приложение 1 (ОТЧЕТНЫЙ ПЕРИОД) '!M63</f>
        <v>0</v>
      </c>
      <c r="N38" s="90">
        <f>'Приложение 1 (ОТЧЕТНЫЙ ПЕРИОД) '!N63</f>
        <v>0</v>
      </c>
      <c r="O38" s="138"/>
      <c r="P38" s="226"/>
      <c r="Q38" s="139"/>
      <c r="R38" s="711"/>
      <c r="S38" s="159"/>
      <c r="T38" s="159"/>
      <c r="U38" s="159"/>
      <c r="V38" s="159"/>
      <c r="W38" s="155"/>
      <c r="X38" s="156"/>
      <c r="Y38" s="139"/>
      <c r="Z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8"/>
      <c r="AS38" s="138"/>
      <c r="AT38" s="138"/>
      <c r="AU38" s="138"/>
      <c r="AV38" s="138"/>
      <c r="AW38" s="138"/>
      <c r="AX38" s="138"/>
      <c r="AY38" s="138"/>
      <c r="AZ38" s="138"/>
    </row>
    <row r="39" spans="1:52" s="32" customFormat="1" ht="24" thickBot="1">
      <c r="A39" s="564"/>
      <c r="B39" s="572"/>
      <c r="C39" s="566"/>
      <c r="D39" s="368" t="s">
        <v>9</v>
      </c>
      <c r="E39" s="407">
        <f>'Приложение 1 (ОТЧЕТНЫЙ ПЕРИОД) '!E64</f>
        <v>0</v>
      </c>
      <c r="F39" s="407">
        <f>'Приложение 1 (ОТЧЕТНЫЙ ПЕРИОД) '!F64</f>
        <v>0</v>
      </c>
      <c r="G39" s="407">
        <f>'Приложение 1 (ОТЧЕТНЫЙ ПЕРИОД) '!G64</f>
        <v>0</v>
      </c>
      <c r="H39" s="407">
        <f>'Приложение 1 (ОТЧЕТНЫЙ ПЕРИОД) '!H64</f>
        <v>0</v>
      </c>
      <c r="I39" s="407">
        <f>'Приложение 1 (ОТЧЕТНЫЙ ПЕРИОД) '!I64</f>
        <v>0</v>
      </c>
      <c r="J39" s="698"/>
      <c r="K39" s="408">
        <f>'Приложение 1 (ОТЧЕТНЫЙ ПЕРИОД) '!K64</f>
        <v>0</v>
      </c>
      <c r="L39" s="407">
        <f>'Приложение 1 (ОТЧЕТНЫЙ ПЕРИОД) '!L64</f>
        <v>0</v>
      </c>
      <c r="M39" s="407">
        <f>'Приложение 1 (ОТЧЕТНЫЙ ПЕРИОД) '!M64</f>
        <v>0</v>
      </c>
      <c r="N39" s="409">
        <f>'Приложение 1 (ОТЧЕТНЫЙ ПЕРИОД) '!N64</f>
        <v>0</v>
      </c>
      <c r="O39" s="141"/>
      <c r="P39" s="226"/>
      <c r="Q39" s="142"/>
      <c r="R39" s="712"/>
      <c r="S39" s="160"/>
      <c r="T39" s="160"/>
      <c r="U39" s="160"/>
      <c r="V39" s="160"/>
      <c r="W39" s="157"/>
      <c r="X39" s="158"/>
      <c r="Y39" s="142"/>
      <c r="Z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1"/>
      <c r="AS39" s="141"/>
      <c r="AT39" s="141"/>
      <c r="AU39" s="141"/>
      <c r="AV39" s="141"/>
      <c r="AW39" s="141"/>
      <c r="AX39" s="141"/>
      <c r="AY39" s="141"/>
      <c r="AZ39" s="141"/>
    </row>
    <row r="40" spans="1:52" s="32" customFormat="1" ht="23.25">
      <c r="A40"/>
      <c r="B40"/>
      <c r="C40" s="95"/>
      <c r="D40" s="96" t="s">
        <v>71</v>
      </c>
      <c r="E40" s="97">
        <f>E37+E38+E39</f>
        <v>0</v>
      </c>
      <c r="F40" s="97">
        <f>F37+F38+F39</f>
        <v>0</v>
      </c>
      <c r="G40" s="97">
        <f>G37+G38+G39</f>
        <v>0</v>
      </c>
      <c r="H40" s="97">
        <f>H37+H38+H39</f>
        <v>0</v>
      </c>
      <c r="I40" s="97">
        <f>I37+I38+I39</f>
        <v>0</v>
      </c>
      <c r="J40" s="97"/>
      <c r="K40" s="273">
        <f>K37+K38+K39</f>
        <v>0</v>
      </c>
      <c r="L40" s="97">
        <f>L37+L38+L39</f>
        <v>0</v>
      </c>
      <c r="M40" s="97">
        <f>M37+M38+M39</f>
        <v>0</v>
      </c>
      <c r="N40" s="97">
        <f>N37+N38+N39</f>
        <v>0</v>
      </c>
      <c r="O40" s="146"/>
      <c r="P40" s="230">
        <f>SUM(E40:O40)</f>
        <v>0</v>
      </c>
      <c r="Q40" s="142"/>
      <c r="R40" s="142"/>
      <c r="S40" s="134"/>
      <c r="T40" s="134"/>
      <c r="U40" s="134"/>
      <c r="V40" s="134"/>
      <c r="W40" s="142"/>
      <c r="X40" s="142"/>
      <c r="Y40" s="142"/>
      <c r="Z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1"/>
      <c r="AS40" s="141"/>
      <c r="AT40" s="141"/>
      <c r="AU40" s="141"/>
      <c r="AV40" s="141"/>
      <c r="AW40" s="141"/>
      <c r="AX40" s="141"/>
      <c r="AY40" s="141"/>
      <c r="AZ40" s="141"/>
    </row>
    <row r="41" spans="1:52" s="32" customFormat="1" ht="24" thickBot="1">
      <c r="A41"/>
      <c r="B41"/>
      <c r="C41"/>
      <c r="D41" s="94" t="s">
        <v>71</v>
      </c>
      <c r="E41" s="93">
        <f>E40-E36</f>
        <v>0</v>
      </c>
      <c r="F41" s="93">
        <f>F40-F36</f>
        <v>0</v>
      </c>
      <c r="G41" s="93">
        <f>G40-G36</f>
        <v>0</v>
      </c>
      <c r="H41" s="93">
        <f>H40-H36</f>
        <v>0</v>
      </c>
      <c r="I41" s="93">
        <f>I40-I36</f>
        <v>0</v>
      </c>
      <c r="J41" s="93"/>
      <c r="K41" s="274">
        <f>K40-K36</f>
        <v>0</v>
      </c>
      <c r="L41" s="93">
        <f>L40-L36</f>
        <v>0</v>
      </c>
      <c r="M41" s="93">
        <f>M40-M36</f>
        <v>0</v>
      </c>
      <c r="N41" s="93">
        <f>N40-N36</f>
        <v>0</v>
      </c>
      <c r="O41" s="138"/>
      <c r="P41" s="229">
        <f>SUM(E41:O41)</f>
        <v>0</v>
      </c>
      <c r="Q41" s="142"/>
      <c r="R41" s="142"/>
      <c r="S41" s="134"/>
      <c r="T41" s="134"/>
      <c r="U41" s="134"/>
      <c r="V41" s="134"/>
      <c r="W41" s="142"/>
      <c r="X41" s="142"/>
      <c r="Y41" s="142"/>
      <c r="Z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1"/>
      <c r="AS41" s="141"/>
      <c r="AT41" s="141"/>
      <c r="AU41" s="141"/>
      <c r="AV41" s="141"/>
      <c r="AW41" s="141"/>
      <c r="AX41" s="141"/>
      <c r="AY41" s="141"/>
      <c r="AZ41" s="141"/>
    </row>
    <row r="42" spans="1:52" s="32" customFormat="1" ht="53.25" customHeight="1" thickBot="1">
      <c r="A42" s="52"/>
      <c r="B42" s="53"/>
      <c r="C42" s="53"/>
      <c r="D42" s="53"/>
      <c r="E42" s="82" t="s">
        <v>49</v>
      </c>
      <c r="F42" s="81" t="s">
        <v>50</v>
      </c>
      <c r="G42" s="83"/>
      <c r="H42" s="53"/>
      <c r="I42" s="53"/>
      <c r="J42" s="53"/>
      <c r="K42" s="245"/>
      <c r="L42" s="53"/>
      <c r="M42" s="53"/>
      <c r="N42" s="54"/>
      <c r="O42" s="141"/>
      <c r="P42" s="226"/>
      <c r="Q42" s="142"/>
      <c r="R42" s="142"/>
      <c r="S42" s="134"/>
      <c r="T42" s="134"/>
      <c r="U42" s="134"/>
      <c r="V42" s="134"/>
      <c r="W42" s="142"/>
      <c r="X42" s="142"/>
      <c r="Y42" s="142"/>
      <c r="Z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1"/>
      <c r="AS42" s="141"/>
      <c r="AT42" s="141"/>
      <c r="AU42" s="141"/>
      <c r="AV42" s="141"/>
      <c r="AW42" s="141"/>
      <c r="AX42" s="141"/>
      <c r="AY42" s="141"/>
      <c r="AZ42" s="141"/>
    </row>
    <row r="43" spans="1:52" s="32" customFormat="1" ht="40.5">
      <c r="A43" s="696" t="str">
        <f>E42</f>
        <v>II</v>
      </c>
      <c r="B43" s="56" t="s">
        <v>46</v>
      </c>
      <c r="C43" s="565"/>
      <c r="D43" s="87" t="s">
        <v>7</v>
      </c>
      <c r="E43" s="88">
        <f>'Приложение 1 (ОТЧЕТНЫЙ ПЕРИОД) '!E99</f>
        <v>0</v>
      </c>
      <c r="F43" s="88">
        <f>'Приложение 1 (ОТЧЕТНЫЙ ПЕРИОД) '!F99</f>
        <v>0</v>
      </c>
      <c r="G43" s="88">
        <f>'Приложение 1 (ОТЧЕТНЫЙ ПЕРИОД) '!G99</f>
        <v>0</v>
      </c>
      <c r="H43" s="88">
        <f>'Приложение 1 (ОТЧЕТНЫЙ ПЕРИОД) '!H99</f>
        <v>0</v>
      </c>
      <c r="I43" s="88">
        <f>'Приложение 1 (ОТЧЕТНЫЙ ПЕРИОД) '!I99</f>
        <v>0</v>
      </c>
      <c r="J43" s="697"/>
      <c r="K43" s="275">
        <f>'Приложение 1 (ОТЧЕТНЫЙ ПЕРИОД) '!K99</f>
        <v>0</v>
      </c>
      <c r="L43" s="88">
        <f>'Приложение 1 (ОТЧЕТНЫЙ ПЕРИОД) '!L99</f>
        <v>0</v>
      </c>
      <c r="M43" s="88">
        <f>'Приложение 1 (ОТЧЕТНЫЙ ПЕРИОД) '!M99</f>
        <v>0</v>
      </c>
      <c r="N43" s="89">
        <f>'Приложение 1 (ОТЧЕТНЫЙ ПЕРИОД) '!N99</f>
        <v>0</v>
      </c>
      <c r="O43" s="141"/>
      <c r="P43" s="226"/>
      <c r="Q43" s="142"/>
      <c r="R43" s="710" t="str">
        <f>B44</f>
        <v>ЗДРАВООХРАНЕНИЕ</v>
      </c>
      <c r="S43" s="161" t="str">
        <f>D43</f>
        <v>Всего</v>
      </c>
      <c r="T43" s="161">
        <f>E43</f>
        <v>0</v>
      </c>
      <c r="U43" s="161">
        <f t="shared" ref="U43:V43" si="25">F43</f>
        <v>0</v>
      </c>
      <c r="V43" s="161">
        <f t="shared" si="25"/>
        <v>0</v>
      </c>
      <c r="W43" s="161" t="e">
        <f>F43/E43%</f>
        <v>#DIV/0!</v>
      </c>
      <c r="X43" s="162" t="e">
        <f>G43/F43%</f>
        <v>#DIV/0!</v>
      </c>
      <c r="Y43" s="332" t="e">
        <f>V43/T43%</f>
        <v>#DIV/0!</v>
      </c>
      <c r="Z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1"/>
      <c r="AS43" s="141"/>
      <c r="AT43" s="141"/>
      <c r="AU43" s="141"/>
      <c r="AV43" s="141"/>
      <c r="AW43" s="141"/>
      <c r="AX43" s="141"/>
      <c r="AY43" s="141"/>
      <c r="AZ43" s="141"/>
    </row>
    <row r="44" spans="1:52" s="32" customFormat="1" ht="23.25" customHeight="1">
      <c r="A44" s="563"/>
      <c r="B44" s="570" t="str">
        <f>F42</f>
        <v>ЗДРАВООХРАНЕНИЕ</v>
      </c>
      <c r="C44" s="565"/>
      <c r="D44" s="42" t="s">
        <v>16</v>
      </c>
      <c r="E44" s="85">
        <f>'Приложение 1 (ОТЧЕТНЫЙ ПЕРИОД) '!E100</f>
        <v>0</v>
      </c>
      <c r="F44" s="85">
        <f>'Приложение 1 (ОТЧЕТНЫЙ ПЕРИОД) '!F100</f>
        <v>0</v>
      </c>
      <c r="G44" s="85">
        <f>'Приложение 1 (ОТЧЕТНЫЙ ПЕРИОД) '!G100</f>
        <v>0</v>
      </c>
      <c r="H44" s="85">
        <f>'Приложение 1 (ОТЧЕТНЫЙ ПЕРИОД) '!H100</f>
        <v>0</v>
      </c>
      <c r="I44" s="85">
        <f>'Приложение 1 (ОТЧЕТНЫЙ ПЕРИОД) '!I100</f>
        <v>0</v>
      </c>
      <c r="J44" s="683"/>
      <c r="K44" s="276">
        <f>'Приложение 1 (ОТЧЕТНЫЙ ПЕРИОД) '!K100</f>
        <v>0</v>
      </c>
      <c r="L44" s="85">
        <f>'Приложение 1 (ОТЧЕТНЫЙ ПЕРИОД) '!L100</f>
        <v>0</v>
      </c>
      <c r="M44" s="85">
        <f>'Приложение 1 (ОТЧЕТНЫЙ ПЕРИОД) '!M100</f>
        <v>0</v>
      </c>
      <c r="N44" s="90">
        <f>'Приложение 1 (ОТЧЕТНЫЙ ПЕРИОД) '!N100</f>
        <v>0</v>
      </c>
      <c r="O44" s="141"/>
      <c r="P44" s="226"/>
      <c r="Q44" s="142"/>
      <c r="R44" s="711"/>
      <c r="S44" s="159"/>
      <c r="T44" s="159"/>
      <c r="U44" s="159"/>
      <c r="V44" s="159"/>
      <c r="W44" s="155"/>
      <c r="X44" s="156"/>
      <c r="Y44" s="142"/>
      <c r="Z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1"/>
      <c r="AS44" s="141"/>
      <c r="AT44" s="141"/>
      <c r="AU44" s="141"/>
      <c r="AV44" s="141"/>
      <c r="AW44" s="141"/>
      <c r="AX44" s="141"/>
      <c r="AY44" s="141"/>
      <c r="AZ44" s="141"/>
    </row>
    <row r="45" spans="1:52" s="32" customFormat="1" ht="23.25" customHeight="1">
      <c r="A45" s="563"/>
      <c r="B45" s="571"/>
      <c r="C45" s="565"/>
      <c r="D45" s="42" t="s">
        <v>8</v>
      </c>
      <c r="E45" s="85">
        <f>'Приложение 1 (ОТЧЕТНЫЙ ПЕРИОД) '!E101</f>
        <v>0</v>
      </c>
      <c r="F45" s="85">
        <f>'Приложение 1 (ОТЧЕТНЫЙ ПЕРИОД) '!F101</f>
        <v>0</v>
      </c>
      <c r="G45" s="85">
        <f>'Приложение 1 (ОТЧЕТНЫЙ ПЕРИОД) '!G101</f>
        <v>0</v>
      </c>
      <c r="H45" s="85">
        <f>'Приложение 1 (ОТЧЕТНЫЙ ПЕРИОД) '!H101</f>
        <v>0</v>
      </c>
      <c r="I45" s="85">
        <f>'Приложение 1 (ОТЧЕТНЫЙ ПЕРИОД) '!I101</f>
        <v>0</v>
      </c>
      <c r="J45" s="683"/>
      <c r="K45" s="276">
        <f>'Приложение 1 (ОТЧЕТНЫЙ ПЕРИОД) '!K101</f>
        <v>0</v>
      </c>
      <c r="L45" s="85">
        <f>'Приложение 1 (ОТЧЕТНЫЙ ПЕРИОД) '!L101</f>
        <v>0</v>
      </c>
      <c r="M45" s="85">
        <f>'Приложение 1 (ОТЧЕТНЫЙ ПЕРИОД) '!M101</f>
        <v>0</v>
      </c>
      <c r="N45" s="90">
        <f>'Приложение 1 (ОТЧЕТНЫЙ ПЕРИОД) '!N101</f>
        <v>0</v>
      </c>
      <c r="O45" s="141"/>
      <c r="P45" s="226"/>
      <c r="Q45" s="142"/>
      <c r="R45" s="711"/>
      <c r="S45" s="159"/>
      <c r="T45" s="159"/>
      <c r="U45" s="159"/>
      <c r="V45" s="159"/>
      <c r="W45" s="155"/>
      <c r="X45" s="156"/>
      <c r="Y45" s="142"/>
      <c r="Z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1"/>
      <c r="AS45" s="141"/>
      <c r="AT45" s="141"/>
      <c r="AU45" s="141"/>
      <c r="AV45" s="141"/>
      <c r="AW45" s="141"/>
      <c r="AX45" s="141"/>
      <c r="AY45" s="141"/>
      <c r="AZ45" s="141"/>
    </row>
    <row r="46" spans="1:52" s="32" customFormat="1" ht="23.25" customHeight="1" thickBot="1">
      <c r="A46" s="564"/>
      <c r="B46" s="572"/>
      <c r="C46" s="566"/>
      <c r="D46" s="368" t="s">
        <v>9</v>
      </c>
      <c r="E46" s="407">
        <f>'Приложение 1 (ОТЧЕТНЫЙ ПЕРИОД) '!E102</f>
        <v>0</v>
      </c>
      <c r="F46" s="407">
        <f>'Приложение 1 (ОТЧЕТНЫЙ ПЕРИОД) '!F102</f>
        <v>0</v>
      </c>
      <c r="G46" s="407">
        <f>'Приложение 1 (ОТЧЕТНЫЙ ПЕРИОД) '!G102</f>
        <v>0</v>
      </c>
      <c r="H46" s="407">
        <f>'Приложение 1 (ОТЧЕТНЫЙ ПЕРИОД) '!H102</f>
        <v>0</v>
      </c>
      <c r="I46" s="407">
        <f>'Приложение 1 (ОТЧЕТНЫЙ ПЕРИОД) '!I102</f>
        <v>0</v>
      </c>
      <c r="J46" s="698"/>
      <c r="K46" s="408">
        <f>'Приложение 1 (ОТЧЕТНЫЙ ПЕРИОД) '!K102</f>
        <v>0</v>
      </c>
      <c r="L46" s="407">
        <f>'Приложение 1 (ОТЧЕТНЫЙ ПЕРИОД) '!L102</f>
        <v>0</v>
      </c>
      <c r="M46" s="407">
        <f>'Приложение 1 (ОТЧЕТНЫЙ ПЕРИОД) '!M102</f>
        <v>0</v>
      </c>
      <c r="N46" s="409">
        <f>'Приложение 1 (ОТЧЕТНЫЙ ПЕРИОД) '!N102</f>
        <v>0</v>
      </c>
      <c r="O46" s="141"/>
      <c r="P46" s="226"/>
      <c r="Q46" s="142"/>
      <c r="R46" s="712"/>
      <c r="S46" s="160"/>
      <c r="T46" s="160"/>
      <c r="U46" s="160"/>
      <c r="V46" s="160"/>
      <c r="W46" s="157"/>
      <c r="X46" s="158"/>
      <c r="Y46" s="142"/>
      <c r="Z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1"/>
      <c r="AS46" s="141"/>
      <c r="AT46" s="141"/>
      <c r="AU46" s="141"/>
      <c r="AV46" s="141"/>
      <c r="AW46" s="141"/>
      <c r="AX46" s="141"/>
      <c r="AY46" s="141"/>
      <c r="AZ46" s="141"/>
    </row>
    <row r="47" spans="1:52" s="32" customFormat="1" ht="23.25">
      <c r="A47"/>
      <c r="B47"/>
      <c r="C47" s="95"/>
      <c r="D47" s="96" t="s">
        <v>71</v>
      </c>
      <c r="E47" s="97">
        <f>E44+E45+E46</f>
        <v>0</v>
      </c>
      <c r="F47" s="97">
        <f>F44+F45+F46</f>
        <v>0</v>
      </c>
      <c r="G47" s="97">
        <f>G44+G45+G46</f>
        <v>0</v>
      </c>
      <c r="H47" s="97">
        <f>H44+H45+H46</f>
        <v>0</v>
      </c>
      <c r="I47" s="97">
        <f>I44+I45+I46</f>
        <v>0</v>
      </c>
      <c r="J47" s="97"/>
      <c r="K47" s="273">
        <f>K44+K45+K46</f>
        <v>0</v>
      </c>
      <c r="L47" s="97">
        <f>L44+L45+L46</f>
        <v>0</v>
      </c>
      <c r="M47" s="97">
        <f>M44+M45+M46</f>
        <v>0</v>
      </c>
      <c r="N47" s="97">
        <f>N44+N45+N46</f>
        <v>0</v>
      </c>
      <c r="O47" s="146"/>
      <c r="P47" s="230">
        <f>SUM(E47:O47)</f>
        <v>0</v>
      </c>
      <c r="Q47" s="142"/>
      <c r="R47" s="142"/>
      <c r="S47" s="134"/>
      <c r="T47" s="134"/>
      <c r="U47" s="134"/>
      <c r="V47" s="134"/>
      <c r="W47" s="142"/>
      <c r="X47" s="142"/>
      <c r="Y47" s="142"/>
      <c r="Z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1"/>
      <c r="AS47" s="141"/>
      <c r="AT47" s="141"/>
      <c r="AU47" s="141"/>
      <c r="AV47" s="141"/>
      <c r="AW47" s="141"/>
      <c r="AX47" s="141"/>
      <c r="AY47" s="141"/>
      <c r="AZ47" s="141"/>
    </row>
    <row r="48" spans="1:52" s="32" customFormat="1" ht="24" thickBot="1">
      <c r="A48"/>
      <c r="B48"/>
      <c r="C48"/>
      <c r="D48" s="94" t="s">
        <v>71</v>
      </c>
      <c r="E48" s="93">
        <f>E47-E43</f>
        <v>0</v>
      </c>
      <c r="F48" s="93">
        <f>F47-F43</f>
        <v>0</v>
      </c>
      <c r="G48" s="93">
        <f>G47-G43</f>
        <v>0</v>
      </c>
      <c r="H48" s="93">
        <f>H47-H43</f>
        <v>0</v>
      </c>
      <c r="I48" s="93">
        <f>I47-I43</f>
        <v>0</v>
      </c>
      <c r="J48" s="93"/>
      <c r="K48" s="274">
        <f>K47-K43</f>
        <v>0</v>
      </c>
      <c r="L48" s="93">
        <f>L47-L43</f>
        <v>0</v>
      </c>
      <c r="M48" s="93">
        <f>M47-M43</f>
        <v>0</v>
      </c>
      <c r="N48" s="93">
        <f>N47-N43</f>
        <v>0</v>
      </c>
      <c r="O48" s="138"/>
      <c r="P48" s="229">
        <f>SUM(E48:O48)</f>
        <v>0</v>
      </c>
      <c r="Q48" s="142"/>
      <c r="R48" s="142"/>
      <c r="S48" s="134"/>
      <c r="T48" s="134"/>
      <c r="U48" s="134"/>
      <c r="V48" s="134"/>
      <c r="W48" s="142"/>
      <c r="X48" s="142"/>
      <c r="Y48" s="142"/>
      <c r="Z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1"/>
      <c r="AS48" s="141"/>
      <c r="AT48" s="141"/>
      <c r="AU48" s="141"/>
      <c r="AV48" s="141"/>
      <c r="AW48" s="141"/>
      <c r="AX48" s="141"/>
      <c r="AY48" s="141"/>
      <c r="AZ48" s="141"/>
    </row>
    <row r="49" spans="1:52" s="32" customFormat="1" ht="26.25" customHeight="1" thickBot="1">
      <c r="A49" s="675" t="s">
        <v>88</v>
      </c>
      <c r="B49" s="676"/>
      <c r="C49" s="676"/>
      <c r="D49" s="676"/>
      <c r="E49" s="676"/>
      <c r="F49" s="676"/>
      <c r="G49" s="676"/>
      <c r="H49" s="676"/>
      <c r="I49" s="676"/>
      <c r="J49" s="676"/>
      <c r="K49" s="677"/>
      <c r="L49" s="677"/>
      <c r="M49" s="677"/>
      <c r="N49" s="678"/>
      <c r="O49" s="138"/>
      <c r="P49" s="229"/>
      <c r="Q49" s="142"/>
      <c r="R49" s="142"/>
      <c r="S49" s="134"/>
      <c r="T49" s="134"/>
      <c r="U49" s="134"/>
      <c r="V49" s="134"/>
      <c r="W49" s="142"/>
      <c r="X49" s="142"/>
      <c r="Y49" s="142"/>
      <c r="Z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1"/>
      <c r="AS49" s="141"/>
      <c r="AT49" s="141"/>
      <c r="AU49" s="141"/>
      <c r="AV49" s="141"/>
      <c r="AW49" s="141"/>
      <c r="AX49" s="141"/>
      <c r="AY49" s="141"/>
      <c r="AZ49" s="141"/>
    </row>
    <row r="50" spans="1:52" s="32" customFormat="1" ht="46.5">
      <c r="A50" s="671" t="s">
        <v>10</v>
      </c>
      <c r="B50" s="171" t="s">
        <v>83</v>
      </c>
      <c r="C50" s="294"/>
      <c r="D50" s="191"/>
      <c r="E50" s="172">
        <f>'Приложение 1 (ОТЧЕТНЫЙ ПЕРИОД) '!E67</f>
        <v>10</v>
      </c>
      <c r="F50" s="172">
        <f>'Приложение 1 (ОТЧЕТНЫЙ ПЕРИОД) '!F67</f>
        <v>0</v>
      </c>
      <c r="G50" s="172">
        <f>'Приложение 1 (ОТЧЕТНЫЙ ПЕРИОД) '!G67</f>
        <v>0</v>
      </c>
      <c r="H50" s="172">
        <f>'Приложение 1 (ОТЧЕТНЫЙ ПЕРИОД) '!H67</f>
        <v>0</v>
      </c>
      <c r="I50" s="172">
        <f>'Приложение 1 (ОТЧЕТНЫЙ ПЕРИОД) '!I67</f>
        <v>0</v>
      </c>
      <c r="J50" s="183"/>
      <c r="K50" s="290">
        <f>'Приложение 1 (ОТЧЕТНЫЙ ПЕРИОД) '!K67</f>
        <v>0</v>
      </c>
      <c r="L50" s="172">
        <f>'Приложение 1 (ОТЧЕТНЫЙ ПЕРИОД) '!L67</f>
        <v>0</v>
      </c>
      <c r="M50" s="172">
        <f>'Приложение 1 (ОТЧЕТНЫЙ ПЕРИОД) '!M67</f>
        <v>0</v>
      </c>
      <c r="N50" s="184">
        <f>'Приложение 1 (ОТЧЕТНЫЙ ПЕРИОД) '!N67</f>
        <v>0</v>
      </c>
      <c r="O50" s="138"/>
      <c r="P50" s="229"/>
      <c r="Q50" s="310"/>
      <c r="R50" s="310"/>
      <c r="S50" s="134"/>
      <c r="T50" s="134"/>
      <c r="U50" s="134"/>
      <c r="V50" s="134"/>
      <c r="W50" s="142"/>
      <c r="X50" s="142"/>
      <c r="Y50" s="142"/>
      <c r="Z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1"/>
      <c r="AS50" s="141"/>
      <c r="AT50" s="141"/>
      <c r="AU50" s="141"/>
      <c r="AV50" s="141"/>
      <c r="AW50" s="141"/>
      <c r="AX50" s="141"/>
      <c r="AY50" s="141"/>
      <c r="AZ50" s="141"/>
    </row>
    <row r="51" spans="1:52" s="32" customFormat="1" ht="22.5" customHeight="1">
      <c r="A51" s="672"/>
      <c r="B51" s="6" t="s">
        <v>19</v>
      </c>
      <c r="C51" s="295"/>
      <c r="D51" s="192"/>
      <c r="E51" s="173">
        <f>'Приложение 1 (ОТЧЕТНЫЙ ПЕРИОД) '!E68</f>
        <v>1</v>
      </c>
      <c r="F51" s="166">
        <f>'Приложение 1 (ОТЧЕТНЫЙ ПЕРИОД) '!F68</f>
        <v>0</v>
      </c>
      <c r="G51" s="166">
        <f>'Приложение 1 (ОТЧЕТНЫЙ ПЕРИОД) '!G68</f>
        <v>0</v>
      </c>
      <c r="H51" s="166">
        <f>'Приложение 1 (ОТЧЕТНЫЙ ПЕРИОД) '!H68</f>
        <v>0</v>
      </c>
      <c r="I51" s="166">
        <f>'Приложение 1 (ОТЧЕТНЫЙ ПЕРИОД) '!I68</f>
        <v>0</v>
      </c>
      <c r="J51" s="185"/>
      <c r="K51" s="291">
        <f>'Приложение 1 (ОТЧЕТНЫЙ ПЕРИОД) '!K68</f>
        <v>0</v>
      </c>
      <c r="L51" s="166">
        <f>'Приложение 1 (ОТЧЕТНЫЙ ПЕРИОД) '!L68</f>
        <v>0</v>
      </c>
      <c r="M51" s="166">
        <f>'Приложение 1 (ОТЧЕТНЫЙ ПЕРИОД) '!M68</f>
        <v>0</v>
      </c>
      <c r="N51" s="186">
        <f>'Приложение 1 (ОТЧЕТНЫЙ ПЕРИОД) '!N68</f>
        <v>0</v>
      </c>
      <c r="O51" s="138"/>
      <c r="P51" s="229"/>
      <c r="Q51" s="310"/>
      <c r="R51" s="310"/>
      <c r="S51" s="134"/>
      <c r="T51" s="134"/>
      <c r="U51" s="134"/>
      <c r="V51" s="134"/>
      <c r="W51" s="142"/>
      <c r="X51" s="142"/>
      <c r="Y51" s="142"/>
      <c r="Z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1"/>
      <c r="AS51" s="141"/>
      <c r="AT51" s="141"/>
      <c r="AU51" s="141"/>
      <c r="AV51" s="141"/>
      <c r="AW51" s="141"/>
      <c r="AX51" s="141"/>
      <c r="AY51" s="141"/>
      <c r="AZ51" s="141"/>
    </row>
    <row r="52" spans="1:52" s="32" customFormat="1" ht="69.75">
      <c r="A52" s="672" t="s">
        <v>11</v>
      </c>
      <c r="B52" s="167" t="s">
        <v>84</v>
      </c>
      <c r="C52" s="296"/>
      <c r="D52" s="193"/>
      <c r="E52" s="168">
        <f>'Приложение 1 (ОТЧЕТНЫЙ ПЕРИОД) '!E69</f>
        <v>1668</v>
      </c>
      <c r="F52" s="168">
        <f>'Приложение 1 (ОТЧЕТНЫЙ ПЕРИОД) '!F69</f>
        <v>0</v>
      </c>
      <c r="G52" s="168">
        <f>'Приложение 1 (ОТЧЕТНЫЙ ПЕРИОД) '!G69</f>
        <v>0</v>
      </c>
      <c r="H52" s="168">
        <f>'Приложение 1 (ОТЧЕТНЫЙ ПЕРИОД) '!H69</f>
        <v>0</v>
      </c>
      <c r="I52" s="168">
        <f>'Приложение 1 (ОТЧЕТНЫЙ ПЕРИОД) '!I69</f>
        <v>0</v>
      </c>
      <c r="J52" s="187"/>
      <c r="K52" s="292">
        <f>'Приложение 1 (ОТЧЕТНЫЙ ПЕРИОД) '!K69</f>
        <v>0</v>
      </c>
      <c r="L52" s="168">
        <f>'Приложение 1 (ОТЧЕТНЫЙ ПЕРИОД) '!L69</f>
        <v>0</v>
      </c>
      <c r="M52" s="168">
        <f>'Приложение 1 (ОТЧЕТНЫЙ ПЕРИОД) '!M69</f>
        <v>0</v>
      </c>
      <c r="N52" s="188">
        <f>'Приложение 1 (ОТЧЕТНЫЙ ПЕРИОД) '!N69</f>
        <v>0</v>
      </c>
      <c r="O52" s="138"/>
      <c r="P52" s="229"/>
      <c r="Q52" s="310"/>
      <c r="R52" s="310"/>
      <c r="S52" s="134"/>
      <c r="T52" s="134"/>
      <c r="U52" s="134"/>
      <c r="V52" s="134"/>
      <c r="W52" s="142"/>
      <c r="X52" s="142"/>
      <c r="Y52" s="142"/>
      <c r="Z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1"/>
      <c r="AS52" s="141"/>
      <c r="AT52" s="141"/>
      <c r="AU52" s="141"/>
      <c r="AV52" s="141"/>
      <c r="AW52" s="141"/>
      <c r="AX52" s="141"/>
      <c r="AY52" s="141"/>
      <c r="AZ52" s="141"/>
    </row>
    <row r="53" spans="1:52" s="32" customFormat="1" ht="22.5" customHeight="1">
      <c r="A53" s="672"/>
      <c r="B53" s="6" t="s">
        <v>19</v>
      </c>
      <c r="C53" s="295"/>
      <c r="D53" s="192"/>
      <c r="E53" s="173">
        <f>'Приложение 1 (ОТЧЕТНЫЙ ПЕРИОД) '!E70</f>
        <v>534</v>
      </c>
      <c r="F53" s="166">
        <f>'Приложение 1 (ОТЧЕТНЫЙ ПЕРИОД) '!F70</f>
        <v>0</v>
      </c>
      <c r="G53" s="166">
        <f>'Приложение 1 (ОТЧЕТНЫЙ ПЕРИОД) '!G70</f>
        <v>0</v>
      </c>
      <c r="H53" s="166">
        <f>'Приложение 1 (ОТЧЕТНЫЙ ПЕРИОД) '!H70</f>
        <v>0</v>
      </c>
      <c r="I53" s="166">
        <f>'Приложение 1 (ОТЧЕТНЫЙ ПЕРИОД) '!I70</f>
        <v>0</v>
      </c>
      <c r="J53" s="185"/>
      <c r="K53" s="291">
        <f>'Приложение 1 (ОТЧЕТНЫЙ ПЕРИОД) '!K70</f>
        <v>0</v>
      </c>
      <c r="L53" s="166">
        <f>'Приложение 1 (ОТЧЕТНЫЙ ПЕРИОД) '!L70</f>
        <v>0</v>
      </c>
      <c r="M53" s="166">
        <f>'Приложение 1 (ОТЧЕТНЫЙ ПЕРИОД) '!M70</f>
        <v>0</v>
      </c>
      <c r="N53" s="186">
        <f>'Приложение 1 (ОТЧЕТНЫЙ ПЕРИОД) '!N70</f>
        <v>0</v>
      </c>
      <c r="O53" s="138"/>
      <c r="P53" s="229"/>
      <c r="Q53" s="310"/>
      <c r="R53" s="310"/>
      <c r="S53" s="134"/>
      <c r="T53" s="134"/>
      <c r="U53" s="134"/>
      <c r="V53" s="134"/>
      <c r="W53" s="142"/>
      <c r="X53" s="142"/>
      <c r="Y53" s="142"/>
      <c r="Z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1"/>
      <c r="AS53" s="141"/>
      <c r="AT53" s="141"/>
      <c r="AU53" s="141"/>
      <c r="AV53" s="141"/>
      <c r="AW53" s="141"/>
      <c r="AX53" s="141"/>
      <c r="AY53" s="141"/>
      <c r="AZ53" s="141"/>
    </row>
    <row r="54" spans="1:52" s="32" customFormat="1" ht="93">
      <c r="A54" s="672" t="s">
        <v>75</v>
      </c>
      <c r="B54" s="167" t="s">
        <v>85</v>
      </c>
      <c r="C54" s="296"/>
      <c r="D54" s="193"/>
      <c r="E54" s="168">
        <f>'Приложение 1 (ОТЧЕТНЫЙ ПЕРИОД) '!E71</f>
        <v>3</v>
      </c>
      <c r="F54" s="168">
        <f>'Приложение 1 (ОТЧЕТНЫЙ ПЕРИОД) '!F71</f>
        <v>0</v>
      </c>
      <c r="G54" s="168">
        <f>'Приложение 1 (ОТЧЕТНЫЙ ПЕРИОД) '!G71</f>
        <v>0</v>
      </c>
      <c r="H54" s="168">
        <f>'Приложение 1 (ОТЧЕТНЫЙ ПЕРИОД) '!H71</f>
        <v>0</v>
      </c>
      <c r="I54" s="168">
        <f>'Приложение 1 (ОТЧЕТНЫЙ ПЕРИОД) '!I71</f>
        <v>0</v>
      </c>
      <c r="J54" s="187"/>
      <c r="K54" s="292">
        <f>'Приложение 1 (ОТЧЕТНЫЙ ПЕРИОД) '!K71</f>
        <v>0</v>
      </c>
      <c r="L54" s="168">
        <f>'Приложение 1 (ОТЧЕТНЫЙ ПЕРИОД) '!L71</f>
        <v>0</v>
      </c>
      <c r="M54" s="168">
        <f>'Приложение 1 (ОТЧЕТНЫЙ ПЕРИОД) '!M71</f>
        <v>0</v>
      </c>
      <c r="N54" s="188">
        <f>'Приложение 1 (ОТЧЕТНЫЙ ПЕРИОД) '!N71</f>
        <v>0</v>
      </c>
      <c r="O54" s="138"/>
      <c r="P54" s="229"/>
      <c r="Q54" s="310"/>
      <c r="R54" s="310"/>
      <c r="S54" s="134"/>
      <c r="T54" s="134"/>
      <c r="U54" s="134"/>
      <c r="V54" s="134"/>
      <c r="W54" s="142"/>
      <c r="X54" s="142"/>
      <c r="Y54" s="142"/>
      <c r="Z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1"/>
      <c r="AS54" s="141"/>
      <c r="AT54" s="141"/>
      <c r="AU54" s="141"/>
      <c r="AV54" s="141"/>
      <c r="AW54" s="141"/>
      <c r="AX54" s="141"/>
      <c r="AY54" s="141"/>
      <c r="AZ54" s="141"/>
    </row>
    <row r="55" spans="1:52" s="32" customFormat="1" ht="22.5" customHeight="1">
      <c r="A55" s="672"/>
      <c r="B55" s="6" t="s">
        <v>19</v>
      </c>
      <c r="C55" s="295"/>
      <c r="D55" s="192"/>
      <c r="E55" s="173">
        <f>'Приложение 1 (ОТЧЕТНЫЙ ПЕРИОД) '!E72</f>
        <v>1</v>
      </c>
      <c r="F55" s="166">
        <f>'Приложение 1 (ОТЧЕТНЫЙ ПЕРИОД) '!F72</f>
        <v>0</v>
      </c>
      <c r="G55" s="166">
        <f>'Приложение 1 (ОТЧЕТНЫЙ ПЕРИОД) '!G72</f>
        <v>0</v>
      </c>
      <c r="H55" s="166">
        <f>'Приложение 1 (ОТЧЕТНЫЙ ПЕРИОД) '!H72</f>
        <v>0</v>
      </c>
      <c r="I55" s="166">
        <f>'Приложение 1 (ОТЧЕТНЫЙ ПЕРИОД) '!I72</f>
        <v>0</v>
      </c>
      <c r="J55" s="185"/>
      <c r="K55" s="291">
        <f>'Приложение 1 (ОТЧЕТНЫЙ ПЕРИОД) '!K72</f>
        <v>0</v>
      </c>
      <c r="L55" s="166">
        <f>'Приложение 1 (ОТЧЕТНЫЙ ПЕРИОД) '!L72</f>
        <v>0</v>
      </c>
      <c r="M55" s="166">
        <f>'Приложение 1 (ОТЧЕТНЫЙ ПЕРИОД) '!M72</f>
        <v>0</v>
      </c>
      <c r="N55" s="186">
        <f>'Приложение 1 (ОТЧЕТНЫЙ ПЕРИОД) '!N72</f>
        <v>0</v>
      </c>
      <c r="O55" s="138"/>
      <c r="P55" s="229"/>
      <c r="Q55" s="310"/>
      <c r="R55" s="310"/>
      <c r="S55" s="134"/>
      <c r="T55" s="134"/>
      <c r="U55" s="134"/>
      <c r="V55" s="134"/>
      <c r="W55" s="142"/>
      <c r="X55" s="142"/>
      <c r="Y55" s="142"/>
      <c r="Z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1"/>
      <c r="AS55" s="141"/>
      <c r="AT55" s="141"/>
      <c r="AU55" s="141"/>
      <c r="AV55" s="141"/>
      <c r="AW55" s="141"/>
      <c r="AX55" s="141"/>
      <c r="AY55" s="141"/>
      <c r="AZ55" s="141"/>
    </row>
    <row r="56" spans="1:52" s="32" customFormat="1" ht="93">
      <c r="A56" s="672" t="s">
        <v>76</v>
      </c>
      <c r="B56" s="167" t="s">
        <v>86</v>
      </c>
      <c r="C56" s="296"/>
      <c r="D56" s="193"/>
      <c r="E56" s="168">
        <f>'Приложение 1 (ОТЧЕТНЫЙ ПЕРИОД) '!E73</f>
        <v>0</v>
      </c>
      <c r="F56" s="168">
        <f>'Приложение 1 (ОТЧЕТНЫЙ ПЕРИОД) '!F73</f>
        <v>0</v>
      </c>
      <c r="G56" s="168">
        <f>'Приложение 1 (ОТЧЕТНЫЙ ПЕРИОД) '!G73</f>
        <v>0</v>
      </c>
      <c r="H56" s="168">
        <f>'Приложение 1 (ОТЧЕТНЫЙ ПЕРИОД) '!H73</f>
        <v>0</v>
      </c>
      <c r="I56" s="168">
        <f>'Приложение 1 (ОТЧЕТНЫЙ ПЕРИОД) '!I73</f>
        <v>0</v>
      </c>
      <c r="J56" s="187"/>
      <c r="K56" s="292">
        <f>'Приложение 1 (ОТЧЕТНЫЙ ПЕРИОД) '!K73</f>
        <v>0</v>
      </c>
      <c r="L56" s="168">
        <f>'Приложение 1 (ОТЧЕТНЫЙ ПЕРИОД) '!L73</f>
        <v>0</v>
      </c>
      <c r="M56" s="168">
        <f>'Приложение 1 (ОТЧЕТНЫЙ ПЕРИОД) '!M73</f>
        <v>0</v>
      </c>
      <c r="N56" s="188">
        <f>'Приложение 1 (ОТЧЕТНЫЙ ПЕРИОД) '!N73</f>
        <v>0</v>
      </c>
      <c r="O56" s="138"/>
      <c r="P56" s="229"/>
      <c r="Q56" s="310"/>
      <c r="R56" s="310"/>
      <c r="S56" s="134"/>
      <c r="T56" s="134"/>
      <c r="U56" s="134"/>
      <c r="V56" s="134"/>
      <c r="W56" s="142"/>
      <c r="X56" s="142"/>
      <c r="Y56" s="142"/>
      <c r="Z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1"/>
      <c r="AS56" s="141"/>
      <c r="AT56" s="141"/>
      <c r="AU56" s="141"/>
      <c r="AV56" s="141"/>
      <c r="AW56" s="141"/>
      <c r="AX56" s="141"/>
      <c r="AY56" s="141"/>
      <c r="AZ56" s="141"/>
    </row>
    <row r="57" spans="1:52" s="32" customFormat="1" ht="23.25" customHeight="1" thickBot="1">
      <c r="A57" s="719"/>
      <c r="B57" s="169" t="s">
        <v>19</v>
      </c>
      <c r="C57" s="297"/>
      <c r="D57" s="194"/>
      <c r="E57" s="174">
        <f>'Приложение 1 (ОТЧЕТНЫЙ ПЕРИОД) '!E74</f>
        <v>0</v>
      </c>
      <c r="F57" s="170">
        <f>'Приложение 1 (ОТЧЕТНЫЙ ПЕРИОД) '!F74</f>
        <v>0</v>
      </c>
      <c r="G57" s="170">
        <f>'Приложение 1 (ОТЧЕТНЫЙ ПЕРИОД) '!G74</f>
        <v>0</v>
      </c>
      <c r="H57" s="170">
        <f>'Приложение 1 (ОТЧЕТНЫЙ ПЕРИОД) '!H74</f>
        <v>0</v>
      </c>
      <c r="I57" s="170">
        <f>'Приложение 1 (ОТЧЕТНЫЙ ПЕРИОД) '!I74</f>
        <v>0</v>
      </c>
      <c r="J57" s="189"/>
      <c r="K57" s="293">
        <f>'Приложение 1 (ОТЧЕТНЫЙ ПЕРИОД) '!K74</f>
        <v>0</v>
      </c>
      <c r="L57" s="170">
        <f>'Приложение 1 (ОТЧЕТНЫЙ ПЕРИОД) '!L74</f>
        <v>0</v>
      </c>
      <c r="M57" s="170">
        <f>'Приложение 1 (ОТЧЕТНЫЙ ПЕРИОД) '!M74</f>
        <v>0</v>
      </c>
      <c r="N57" s="190">
        <f>'Приложение 1 (ОТЧЕТНЫЙ ПЕРИОД) '!N74</f>
        <v>0</v>
      </c>
      <c r="O57" s="138"/>
      <c r="P57" s="229"/>
      <c r="Q57" s="310"/>
      <c r="R57" s="310"/>
      <c r="S57" s="134"/>
      <c r="T57" s="134"/>
      <c r="U57" s="134"/>
      <c r="V57" s="134"/>
      <c r="W57" s="142"/>
      <c r="X57" s="142"/>
      <c r="Y57" s="142"/>
      <c r="Z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s="32" customFormat="1" ht="9.75" customHeight="1">
      <c r="A58"/>
      <c r="B58"/>
      <c r="C58"/>
      <c r="D58" s="94"/>
      <c r="E58" s="93"/>
      <c r="F58" s="93"/>
      <c r="G58" s="93"/>
      <c r="H58" s="93"/>
      <c r="I58" s="93"/>
      <c r="J58" s="93"/>
      <c r="K58" s="274"/>
      <c r="L58" s="93"/>
      <c r="M58" s="93"/>
      <c r="N58" s="93"/>
      <c r="O58" s="138"/>
      <c r="P58" s="229"/>
      <c r="Q58" s="142"/>
      <c r="R58" s="142"/>
      <c r="S58" s="134"/>
      <c r="T58" s="134"/>
      <c r="U58" s="134"/>
      <c r="V58" s="134"/>
      <c r="W58" s="142"/>
      <c r="X58" s="142"/>
      <c r="Y58" s="142"/>
      <c r="Z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1"/>
      <c r="AS58" s="141"/>
      <c r="AT58" s="141"/>
      <c r="AU58" s="141"/>
      <c r="AV58" s="141"/>
      <c r="AW58" s="141"/>
      <c r="AX58" s="141"/>
      <c r="AY58" s="141"/>
      <c r="AZ58" s="141"/>
    </row>
    <row r="59" spans="1:52" s="32" customFormat="1" ht="10.5" customHeight="1" thickBot="1">
      <c r="A59"/>
      <c r="B59"/>
      <c r="C59"/>
      <c r="D59" s="94"/>
      <c r="E59" s="93"/>
      <c r="F59" s="93"/>
      <c r="G59" s="93"/>
      <c r="H59" s="93"/>
      <c r="I59" s="93"/>
      <c r="J59" s="93"/>
      <c r="K59" s="274"/>
      <c r="L59" s="93"/>
      <c r="M59" s="93"/>
      <c r="N59" s="93"/>
      <c r="O59" s="138"/>
      <c r="P59" s="229"/>
      <c r="Q59" s="142"/>
      <c r="R59" s="142"/>
      <c r="S59" s="134"/>
      <c r="T59" s="134"/>
      <c r="U59" s="134"/>
      <c r="V59" s="134"/>
      <c r="W59" s="142"/>
      <c r="X59" s="142"/>
      <c r="Y59" s="142"/>
      <c r="Z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1"/>
      <c r="AS59" s="141"/>
      <c r="AT59" s="141"/>
      <c r="AU59" s="141"/>
      <c r="AV59" s="141"/>
      <c r="AW59" s="141"/>
      <c r="AX59" s="141"/>
      <c r="AY59" s="141"/>
      <c r="AZ59" s="141"/>
    </row>
    <row r="60" spans="1:52" s="32" customFormat="1" ht="39.75" customHeight="1" thickBot="1">
      <c r="A60" s="52"/>
      <c r="B60" s="53"/>
      <c r="C60" s="53"/>
      <c r="D60" s="53"/>
      <c r="E60" s="82" t="s">
        <v>51</v>
      </c>
      <c r="F60" s="81" t="s">
        <v>52</v>
      </c>
      <c r="G60" s="83"/>
      <c r="H60" s="53"/>
      <c r="I60" s="53"/>
      <c r="J60" s="53"/>
      <c r="K60" s="245"/>
      <c r="L60" s="53"/>
      <c r="M60" s="53"/>
      <c r="N60" s="54"/>
      <c r="O60" s="141"/>
      <c r="P60" s="226"/>
      <c r="Q60" s="142"/>
      <c r="R60" s="142"/>
      <c r="S60" s="134"/>
      <c r="T60" s="134"/>
      <c r="U60" s="134"/>
      <c r="V60" s="134"/>
      <c r="W60" s="142"/>
      <c r="X60" s="142"/>
      <c r="Y60" s="142"/>
      <c r="Z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1"/>
      <c r="AS60" s="141"/>
      <c r="AT60" s="141"/>
      <c r="AU60" s="141"/>
      <c r="AV60" s="141"/>
      <c r="AW60" s="141"/>
      <c r="AX60" s="141"/>
      <c r="AY60" s="141"/>
      <c r="AZ60" s="141"/>
    </row>
    <row r="61" spans="1:52" s="32" customFormat="1" ht="40.5">
      <c r="A61" s="563" t="str">
        <f>E60</f>
        <v>III</v>
      </c>
      <c r="B61" s="56" t="s">
        <v>46</v>
      </c>
      <c r="C61" s="565"/>
      <c r="D61" s="87" t="s">
        <v>7</v>
      </c>
      <c r="E61" s="88">
        <f>'Приложение 1 (ОТЧЕТНЫЙ ПЕРИОД) '!E164</f>
        <v>0</v>
      </c>
      <c r="F61" s="88">
        <f>'Приложение 1 (ОТЧЕТНЫЙ ПЕРИОД) '!F164</f>
        <v>0</v>
      </c>
      <c r="G61" s="88">
        <f>'Приложение 1 (ОТЧЕТНЫЙ ПЕРИОД) '!G164</f>
        <v>0</v>
      </c>
      <c r="H61" s="88">
        <f>'Приложение 1 (ОТЧЕТНЫЙ ПЕРИОД) '!H164</f>
        <v>0</v>
      </c>
      <c r="I61" s="88">
        <f>'Приложение 1 (ОТЧЕТНЫЙ ПЕРИОД) '!I164</f>
        <v>0</v>
      </c>
      <c r="J61" s="697"/>
      <c r="K61" s="275">
        <f>'Приложение 1 (ОТЧЕТНЫЙ ПЕРИОД) '!K164</f>
        <v>0</v>
      </c>
      <c r="L61" s="88">
        <f>'Приложение 1 (ОТЧЕТНЫЙ ПЕРИОД) '!L164</f>
        <v>0</v>
      </c>
      <c r="M61" s="88">
        <f>'Приложение 1 (ОТЧЕТНЫЙ ПЕРИОД) '!M164</f>
        <v>0</v>
      </c>
      <c r="N61" s="89">
        <f>'Приложение 1 (ОТЧЕТНЫЙ ПЕРИОД) '!N164</f>
        <v>0</v>
      </c>
      <c r="O61" s="141"/>
      <c r="P61" s="226"/>
      <c r="Q61" s="142"/>
      <c r="R61" s="710" t="str">
        <f>B62</f>
        <v>ОБРАЗОВАНИЕ</v>
      </c>
      <c r="S61" s="161" t="str">
        <f>D61</f>
        <v>Всего</v>
      </c>
      <c r="T61" s="161">
        <f>E61</f>
        <v>0</v>
      </c>
      <c r="U61" s="161">
        <f t="shared" ref="U61:V61" si="26">F61</f>
        <v>0</v>
      </c>
      <c r="V61" s="161">
        <f t="shared" si="26"/>
        <v>0</v>
      </c>
      <c r="W61" s="161" t="e">
        <f>F61/E61%</f>
        <v>#DIV/0!</v>
      </c>
      <c r="X61" s="162" t="e">
        <f>G61/F61%</f>
        <v>#DIV/0!</v>
      </c>
      <c r="Y61" s="332" t="e">
        <f>V61/T61%</f>
        <v>#DIV/0!</v>
      </c>
      <c r="Z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1"/>
      <c r="AS61" s="141"/>
      <c r="AT61" s="141"/>
      <c r="AU61" s="141"/>
      <c r="AV61" s="141"/>
      <c r="AW61" s="141"/>
      <c r="AX61" s="141"/>
      <c r="AY61" s="141"/>
      <c r="AZ61" s="141"/>
    </row>
    <row r="62" spans="1:52" s="32" customFormat="1" ht="23.25" customHeight="1">
      <c r="A62" s="563"/>
      <c r="B62" s="570" t="str">
        <f>F60</f>
        <v>ОБРАЗОВАНИЕ</v>
      </c>
      <c r="C62" s="565"/>
      <c r="D62" s="42" t="s">
        <v>16</v>
      </c>
      <c r="E62" s="85">
        <f>'Приложение 1 (ОТЧЕТНЫЙ ПЕРИОД) '!E165</f>
        <v>0</v>
      </c>
      <c r="F62" s="85">
        <f>'Приложение 1 (ОТЧЕТНЫЙ ПЕРИОД) '!F165</f>
        <v>0</v>
      </c>
      <c r="G62" s="85">
        <f>'Приложение 1 (ОТЧЕТНЫЙ ПЕРИОД) '!G165</f>
        <v>0</v>
      </c>
      <c r="H62" s="85">
        <f>'Приложение 1 (ОТЧЕТНЫЙ ПЕРИОД) '!H165</f>
        <v>0</v>
      </c>
      <c r="I62" s="85">
        <f>'Приложение 1 (ОТЧЕТНЫЙ ПЕРИОД) '!I165</f>
        <v>0</v>
      </c>
      <c r="J62" s="683"/>
      <c r="K62" s="276">
        <f>'Приложение 1 (ОТЧЕТНЫЙ ПЕРИОД) '!K165</f>
        <v>0</v>
      </c>
      <c r="L62" s="85">
        <f>'Приложение 1 (ОТЧЕТНЫЙ ПЕРИОД) '!L165</f>
        <v>0</v>
      </c>
      <c r="M62" s="85">
        <f>'Приложение 1 (ОТЧЕТНЫЙ ПЕРИОД) '!M165</f>
        <v>0</v>
      </c>
      <c r="N62" s="90">
        <f>'Приложение 1 (ОТЧЕТНЫЙ ПЕРИОД) '!N165</f>
        <v>0</v>
      </c>
      <c r="O62" s="141"/>
      <c r="P62" s="226"/>
      <c r="Q62" s="142"/>
      <c r="R62" s="711"/>
      <c r="S62" s="159"/>
      <c r="T62" s="159"/>
      <c r="U62" s="159"/>
      <c r="V62" s="159"/>
      <c r="W62" s="155"/>
      <c r="X62" s="156"/>
      <c r="Y62" s="142"/>
      <c r="Z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1"/>
      <c r="AS62" s="141"/>
      <c r="AT62" s="141"/>
      <c r="AU62" s="141"/>
      <c r="AV62" s="141"/>
      <c r="AW62" s="141"/>
      <c r="AX62" s="141"/>
      <c r="AY62" s="141"/>
      <c r="AZ62" s="141"/>
    </row>
    <row r="63" spans="1:52" s="32" customFormat="1" ht="23.25" customHeight="1">
      <c r="A63" s="563"/>
      <c r="B63" s="571"/>
      <c r="C63" s="565"/>
      <c r="D63" s="42" t="s">
        <v>8</v>
      </c>
      <c r="E63" s="85">
        <f>'Приложение 1 (ОТЧЕТНЫЙ ПЕРИОД) '!E166</f>
        <v>0</v>
      </c>
      <c r="F63" s="85">
        <f>'Приложение 1 (ОТЧЕТНЫЙ ПЕРИОД) '!F166</f>
        <v>0</v>
      </c>
      <c r="G63" s="85">
        <f>'Приложение 1 (ОТЧЕТНЫЙ ПЕРИОД) '!G166</f>
        <v>0</v>
      </c>
      <c r="H63" s="85">
        <f>'Приложение 1 (ОТЧЕТНЫЙ ПЕРИОД) '!H166</f>
        <v>0</v>
      </c>
      <c r="I63" s="85">
        <f>'Приложение 1 (ОТЧЕТНЫЙ ПЕРИОД) '!I166</f>
        <v>0</v>
      </c>
      <c r="J63" s="683"/>
      <c r="K63" s="276">
        <f>'Приложение 1 (ОТЧЕТНЫЙ ПЕРИОД) '!K166</f>
        <v>0</v>
      </c>
      <c r="L63" s="85">
        <f>'Приложение 1 (ОТЧЕТНЫЙ ПЕРИОД) '!L166</f>
        <v>0</v>
      </c>
      <c r="M63" s="85">
        <f>'Приложение 1 (ОТЧЕТНЫЙ ПЕРИОД) '!M166</f>
        <v>0</v>
      </c>
      <c r="N63" s="90">
        <f>'Приложение 1 (ОТЧЕТНЫЙ ПЕРИОД) '!N166</f>
        <v>0</v>
      </c>
      <c r="O63" s="141"/>
      <c r="P63" s="226"/>
      <c r="Q63" s="142"/>
      <c r="R63" s="711"/>
      <c r="S63" s="159"/>
      <c r="T63" s="159"/>
      <c r="U63" s="159"/>
      <c r="V63" s="159"/>
      <c r="W63" s="155"/>
      <c r="X63" s="156"/>
      <c r="Y63" s="142"/>
      <c r="Z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1"/>
      <c r="AS63" s="141"/>
      <c r="AT63" s="141"/>
      <c r="AU63" s="141"/>
      <c r="AV63" s="141"/>
      <c r="AW63" s="141"/>
      <c r="AX63" s="141"/>
      <c r="AY63" s="141"/>
      <c r="AZ63" s="141"/>
    </row>
    <row r="64" spans="1:52" s="32" customFormat="1" ht="23.25" customHeight="1" thickBot="1">
      <c r="A64" s="564"/>
      <c r="B64" s="572"/>
      <c r="C64" s="566"/>
      <c r="D64" s="368" t="s">
        <v>9</v>
      </c>
      <c r="E64" s="407">
        <f>'Приложение 1 (ОТЧЕТНЫЙ ПЕРИОД) '!E167</f>
        <v>0</v>
      </c>
      <c r="F64" s="407">
        <f>'Приложение 1 (ОТЧЕТНЫЙ ПЕРИОД) '!F167</f>
        <v>0</v>
      </c>
      <c r="G64" s="407">
        <f>'Приложение 1 (ОТЧЕТНЫЙ ПЕРИОД) '!G167</f>
        <v>0</v>
      </c>
      <c r="H64" s="407">
        <f>'Приложение 1 (ОТЧЕТНЫЙ ПЕРИОД) '!H167</f>
        <v>0</v>
      </c>
      <c r="I64" s="407">
        <f>'Приложение 1 (ОТЧЕТНЫЙ ПЕРИОД) '!I167</f>
        <v>0</v>
      </c>
      <c r="J64" s="698"/>
      <c r="K64" s="408">
        <f>'Приложение 1 (ОТЧЕТНЫЙ ПЕРИОД) '!K167</f>
        <v>0</v>
      </c>
      <c r="L64" s="407">
        <f>'Приложение 1 (ОТЧЕТНЫЙ ПЕРИОД) '!L167</f>
        <v>0</v>
      </c>
      <c r="M64" s="407">
        <f>'Приложение 1 (ОТЧЕТНЫЙ ПЕРИОД) '!M167</f>
        <v>0</v>
      </c>
      <c r="N64" s="409">
        <f>'Приложение 1 (ОТЧЕТНЫЙ ПЕРИОД) '!N167</f>
        <v>0</v>
      </c>
      <c r="O64" s="141"/>
      <c r="P64" s="226"/>
      <c r="Q64" s="142"/>
      <c r="R64" s="712"/>
      <c r="S64" s="160"/>
      <c r="T64" s="160"/>
      <c r="U64" s="160"/>
      <c r="V64" s="160"/>
      <c r="W64" s="157"/>
      <c r="X64" s="158"/>
      <c r="Y64" s="142"/>
      <c r="Z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1"/>
      <c r="AS64" s="141"/>
      <c r="AT64" s="141"/>
      <c r="AU64" s="141"/>
      <c r="AV64" s="141"/>
      <c r="AW64" s="141"/>
      <c r="AX64" s="141"/>
      <c r="AY64" s="141"/>
      <c r="AZ64" s="141"/>
    </row>
    <row r="65" spans="1:52" s="32" customFormat="1" ht="23.25">
      <c r="A65"/>
      <c r="B65"/>
      <c r="C65" s="95"/>
      <c r="D65" s="96" t="s">
        <v>71</v>
      </c>
      <c r="E65" s="97">
        <f>E62+E63+E64</f>
        <v>0</v>
      </c>
      <c r="F65" s="97">
        <f>F62+F63+F64</f>
        <v>0</v>
      </c>
      <c r="G65" s="97">
        <f>G62+G63+G64</f>
        <v>0</v>
      </c>
      <c r="H65" s="97">
        <f>H62+H63+H64</f>
        <v>0</v>
      </c>
      <c r="I65" s="97">
        <f>I62+I63+I64</f>
        <v>0</v>
      </c>
      <c r="J65" s="97"/>
      <c r="K65" s="273">
        <f>K62+K63+K64</f>
        <v>0</v>
      </c>
      <c r="L65" s="97">
        <f>L62+L63+L64</f>
        <v>0</v>
      </c>
      <c r="M65" s="97">
        <f>M62+M63+M64</f>
        <v>0</v>
      </c>
      <c r="N65" s="97">
        <f>N62+N63+N64</f>
        <v>0</v>
      </c>
      <c r="O65" s="146"/>
      <c r="P65" s="230">
        <f>SUM(E65:O65)</f>
        <v>0</v>
      </c>
      <c r="Q65" s="142"/>
      <c r="R65" s="142"/>
      <c r="S65" s="134"/>
      <c r="T65" s="134"/>
      <c r="U65" s="134"/>
      <c r="V65" s="134"/>
      <c r="W65" s="142"/>
      <c r="X65" s="142"/>
      <c r="Y65" s="142"/>
      <c r="Z65" s="142"/>
      <c r="AA65" s="142"/>
      <c r="AB65" s="134"/>
      <c r="AC65" s="134"/>
      <c r="AD65" s="134"/>
      <c r="AE65" s="134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1"/>
      <c r="AS65" s="141"/>
      <c r="AT65" s="141"/>
      <c r="AU65" s="141"/>
      <c r="AV65" s="141"/>
      <c r="AW65" s="141"/>
      <c r="AX65" s="141"/>
      <c r="AY65" s="141"/>
      <c r="AZ65" s="141"/>
    </row>
    <row r="66" spans="1:52" s="32" customFormat="1" ht="24" thickBot="1">
      <c r="A66"/>
      <c r="B66"/>
      <c r="C66"/>
      <c r="D66" s="94" t="s">
        <v>71</v>
      </c>
      <c r="E66" s="93">
        <f>E65-E61</f>
        <v>0</v>
      </c>
      <c r="F66" s="93">
        <f>F65-F61</f>
        <v>0</v>
      </c>
      <c r="G66" s="93">
        <f>G65-G61</f>
        <v>0</v>
      </c>
      <c r="H66" s="93">
        <f>H65-H61</f>
        <v>0</v>
      </c>
      <c r="I66" s="93">
        <f>I65-I61</f>
        <v>0</v>
      </c>
      <c r="J66" s="93"/>
      <c r="K66" s="274">
        <f>K65-K61</f>
        <v>0</v>
      </c>
      <c r="L66" s="93">
        <f>L65-L61</f>
        <v>0</v>
      </c>
      <c r="M66" s="93">
        <f>M65-M61</f>
        <v>0</v>
      </c>
      <c r="N66" s="93">
        <f>N65-N61</f>
        <v>0</v>
      </c>
      <c r="O66" s="138"/>
      <c r="P66" s="229">
        <f>SUM(E66:O66)</f>
        <v>0</v>
      </c>
      <c r="Q66" s="142"/>
      <c r="R66" s="142"/>
      <c r="S66" s="134"/>
      <c r="T66" s="134"/>
      <c r="U66" s="134"/>
      <c r="V66" s="134"/>
      <c r="W66" s="142"/>
      <c r="X66" s="142"/>
      <c r="Y66" s="142"/>
      <c r="Z66" s="142"/>
      <c r="AA66" s="142"/>
      <c r="AB66" s="134"/>
      <c r="AC66" s="134"/>
      <c r="AD66" s="134"/>
      <c r="AE66" s="134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1"/>
      <c r="AS66" s="141"/>
      <c r="AT66" s="141"/>
      <c r="AU66" s="141"/>
      <c r="AV66" s="141"/>
      <c r="AW66" s="141"/>
      <c r="AX66" s="141"/>
      <c r="AY66" s="141"/>
      <c r="AZ66" s="141"/>
    </row>
    <row r="67" spans="1:52" s="32" customFormat="1" ht="57.75" customHeight="1" thickBot="1">
      <c r="A67" s="52"/>
      <c r="B67" s="53"/>
      <c r="C67" s="53"/>
      <c r="D67" s="53"/>
      <c r="E67" s="82" t="s">
        <v>54</v>
      </c>
      <c r="F67" s="81" t="s">
        <v>53</v>
      </c>
      <c r="G67" s="83"/>
      <c r="H67" s="53"/>
      <c r="I67" s="53"/>
      <c r="J67" s="53"/>
      <c r="K67" s="245"/>
      <c r="L67" s="53"/>
      <c r="M67" s="53"/>
      <c r="N67" s="54"/>
      <c r="O67" s="141"/>
      <c r="P67" s="226"/>
      <c r="Q67" s="142"/>
      <c r="R67" s="142"/>
      <c r="S67" s="134"/>
      <c r="T67" s="134"/>
      <c r="U67" s="134"/>
      <c r="V67" s="134"/>
      <c r="W67" s="142"/>
      <c r="X67" s="142"/>
      <c r="Y67" s="142"/>
      <c r="Z67" s="142"/>
      <c r="AA67" s="142"/>
      <c r="AB67" s="134"/>
      <c r="AC67" s="134"/>
      <c r="AD67" s="134"/>
      <c r="AE67" s="134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1"/>
      <c r="AS67" s="141"/>
      <c r="AT67" s="141"/>
      <c r="AU67" s="141"/>
      <c r="AV67" s="141"/>
      <c r="AW67" s="141"/>
      <c r="AX67" s="141"/>
      <c r="AY67" s="141"/>
      <c r="AZ67" s="141"/>
    </row>
    <row r="68" spans="1:52" s="32" customFormat="1" ht="40.5">
      <c r="A68" s="703" t="str">
        <f>E67</f>
        <v>IV</v>
      </c>
      <c r="B68" s="56" t="s">
        <v>46</v>
      </c>
      <c r="C68" s="706"/>
      <c r="D68" s="87" t="s">
        <v>7</v>
      </c>
      <c r="E68" s="88">
        <f>'Приложение 1 (ОТЧЕТНЫЙ ПЕРИОД) '!E193</f>
        <v>0</v>
      </c>
      <c r="F68" s="88">
        <f>'Приложение 1 (ОТЧЕТНЫЙ ПЕРИОД) '!F193</f>
        <v>0</v>
      </c>
      <c r="G68" s="88">
        <f>'Приложение 1 (ОТЧЕТНЫЙ ПЕРИОД) '!G193</f>
        <v>0</v>
      </c>
      <c r="H68" s="88">
        <f>'Приложение 1 (ОТЧЕТНЫЙ ПЕРИОД) '!H193</f>
        <v>0</v>
      </c>
      <c r="I68" s="88">
        <f>'Приложение 1 (ОТЧЕТНЫЙ ПЕРИОД) '!I193</f>
        <v>0</v>
      </c>
      <c r="J68" s="697"/>
      <c r="K68" s="275">
        <f>'Приложение 1 (ОТЧЕТНЫЙ ПЕРИОД) '!K193</f>
        <v>0</v>
      </c>
      <c r="L68" s="88">
        <f>'Приложение 1 (ОТЧЕТНЫЙ ПЕРИОД) '!L193</f>
        <v>0</v>
      </c>
      <c r="M68" s="88">
        <f>'Приложение 1 (ОТЧЕТНЫЙ ПЕРИОД) '!M193</f>
        <v>0</v>
      </c>
      <c r="N68" s="89">
        <f>'Приложение 1 (ОТЧЕТНЫЙ ПЕРИОД) '!N193</f>
        <v>0</v>
      </c>
      <c r="O68" s="141"/>
      <c r="P68" s="226"/>
      <c r="Q68" s="142"/>
      <c r="R68" s="710" t="str">
        <f>B69</f>
        <v>ЖИЛЬЕ И ГОРОДСКАЯ СРЕДА</v>
      </c>
      <c r="S68" s="161" t="str">
        <f>D68</f>
        <v>Всего</v>
      </c>
      <c r="T68" s="161">
        <f>E68</f>
        <v>0</v>
      </c>
      <c r="U68" s="161">
        <f t="shared" ref="U68:V68" si="27">F68</f>
        <v>0</v>
      </c>
      <c r="V68" s="161">
        <f t="shared" si="27"/>
        <v>0</v>
      </c>
      <c r="W68" s="161" t="e">
        <f>F68/E68%</f>
        <v>#DIV/0!</v>
      </c>
      <c r="X68" s="162" t="e">
        <f>G68/F68%</f>
        <v>#DIV/0!</v>
      </c>
      <c r="Y68" s="332" t="e">
        <f>V68/T68%</f>
        <v>#DIV/0!</v>
      </c>
      <c r="Z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1"/>
      <c r="AS68" s="141"/>
      <c r="AT68" s="141"/>
      <c r="AU68" s="141"/>
      <c r="AV68" s="141"/>
      <c r="AW68" s="141"/>
      <c r="AX68" s="141"/>
      <c r="AY68" s="141"/>
      <c r="AZ68" s="141"/>
    </row>
    <row r="69" spans="1:52" s="32" customFormat="1" ht="20.25" customHeight="1">
      <c r="A69" s="704"/>
      <c r="B69" s="570" t="str">
        <f>F67</f>
        <v>ЖИЛЬЕ И ГОРОДСКАЯ СРЕДА</v>
      </c>
      <c r="C69" s="707"/>
      <c r="D69" s="42" t="s">
        <v>16</v>
      </c>
      <c r="E69" s="85">
        <f>'Приложение 1 (ОТЧЕТНЫЙ ПЕРИОД) '!E194</f>
        <v>0</v>
      </c>
      <c r="F69" s="85">
        <f>'Приложение 1 (ОТЧЕТНЫЙ ПЕРИОД) '!F194</f>
        <v>0</v>
      </c>
      <c r="G69" s="85">
        <f>'Приложение 1 (ОТЧЕТНЫЙ ПЕРИОД) '!G194</f>
        <v>0</v>
      </c>
      <c r="H69" s="85">
        <f>'Приложение 1 (ОТЧЕТНЫЙ ПЕРИОД) '!H194</f>
        <v>0</v>
      </c>
      <c r="I69" s="85">
        <f>'Приложение 1 (ОТЧЕТНЫЙ ПЕРИОД) '!I194</f>
        <v>0</v>
      </c>
      <c r="J69" s="683"/>
      <c r="K69" s="276">
        <f>'Приложение 1 (ОТЧЕТНЫЙ ПЕРИОД) '!K194</f>
        <v>0</v>
      </c>
      <c r="L69" s="85">
        <f>'Приложение 1 (ОТЧЕТНЫЙ ПЕРИОД) '!L194</f>
        <v>0</v>
      </c>
      <c r="M69" s="85">
        <f>'Приложение 1 (ОТЧЕТНЫЙ ПЕРИОД) '!M194</f>
        <v>0</v>
      </c>
      <c r="N69" s="90">
        <f>'Приложение 1 (ОТЧЕТНЫЙ ПЕРИОД) '!N194</f>
        <v>0</v>
      </c>
      <c r="O69" s="141"/>
      <c r="P69" s="226"/>
      <c r="Q69" s="142"/>
      <c r="R69" s="711"/>
      <c r="S69" s="159"/>
      <c r="T69" s="159"/>
      <c r="U69" s="159"/>
      <c r="V69" s="159"/>
      <c r="W69" s="155"/>
      <c r="X69" s="156"/>
      <c r="Y69" s="142"/>
      <c r="Z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1"/>
      <c r="AS69" s="141"/>
      <c r="AT69" s="141"/>
      <c r="AU69" s="141"/>
      <c r="AV69" s="141"/>
      <c r="AW69" s="141"/>
      <c r="AX69" s="141"/>
      <c r="AY69" s="141"/>
      <c r="AZ69" s="141"/>
    </row>
    <row r="70" spans="1:52" s="32" customFormat="1" ht="20.25" customHeight="1">
      <c r="A70" s="704"/>
      <c r="B70" s="570"/>
      <c r="C70" s="707"/>
      <c r="D70" s="42" t="s">
        <v>8</v>
      </c>
      <c r="E70" s="85">
        <f>'Приложение 1 (ОТЧЕТНЫЙ ПЕРИОД) '!E195</f>
        <v>0</v>
      </c>
      <c r="F70" s="85">
        <f>'Приложение 1 (ОТЧЕТНЫЙ ПЕРИОД) '!F195</f>
        <v>0</v>
      </c>
      <c r="G70" s="85">
        <f>'Приложение 1 (ОТЧЕТНЫЙ ПЕРИОД) '!G195</f>
        <v>0</v>
      </c>
      <c r="H70" s="85">
        <f>'Приложение 1 (ОТЧЕТНЫЙ ПЕРИОД) '!H195</f>
        <v>0</v>
      </c>
      <c r="I70" s="85">
        <f>'Приложение 1 (ОТЧЕТНЫЙ ПЕРИОД) '!I195</f>
        <v>0</v>
      </c>
      <c r="J70" s="683"/>
      <c r="K70" s="276">
        <f>'Приложение 1 (ОТЧЕТНЫЙ ПЕРИОД) '!K195</f>
        <v>0</v>
      </c>
      <c r="L70" s="85">
        <f>'Приложение 1 (ОТЧЕТНЫЙ ПЕРИОД) '!L195</f>
        <v>0</v>
      </c>
      <c r="M70" s="85">
        <f>'Приложение 1 (ОТЧЕТНЫЙ ПЕРИОД) '!M195</f>
        <v>0</v>
      </c>
      <c r="N70" s="90">
        <f>'Приложение 1 (ОТЧЕТНЫЙ ПЕРИОД) '!N195</f>
        <v>0</v>
      </c>
      <c r="O70" s="141"/>
      <c r="P70" s="226"/>
      <c r="Q70" s="142"/>
      <c r="R70" s="711"/>
      <c r="S70" s="159"/>
      <c r="T70" s="159"/>
      <c r="U70" s="159"/>
      <c r="V70" s="159"/>
      <c r="W70" s="155"/>
      <c r="X70" s="156"/>
      <c r="Y70" s="142"/>
      <c r="Z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1"/>
      <c r="AS70" s="141"/>
      <c r="AT70" s="141"/>
      <c r="AU70" s="141"/>
      <c r="AV70" s="141"/>
      <c r="AW70" s="141"/>
      <c r="AX70" s="141"/>
      <c r="AY70" s="141"/>
      <c r="AZ70" s="141"/>
    </row>
    <row r="71" spans="1:52" s="32" customFormat="1" ht="21" customHeight="1" thickBot="1">
      <c r="A71" s="705"/>
      <c r="B71" s="709"/>
      <c r="C71" s="708"/>
      <c r="D71" s="368" t="s">
        <v>9</v>
      </c>
      <c r="E71" s="407">
        <f>'Приложение 1 (ОТЧЕТНЫЙ ПЕРИОД) '!E196</f>
        <v>0</v>
      </c>
      <c r="F71" s="407">
        <f>'Приложение 1 (ОТЧЕТНЫЙ ПЕРИОД) '!F196</f>
        <v>0</v>
      </c>
      <c r="G71" s="407">
        <f>'Приложение 1 (ОТЧЕТНЫЙ ПЕРИОД) '!G196</f>
        <v>0</v>
      </c>
      <c r="H71" s="407">
        <f>'Приложение 1 (ОТЧЕТНЫЙ ПЕРИОД) '!H196</f>
        <v>0</v>
      </c>
      <c r="I71" s="407">
        <f>'Приложение 1 (ОТЧЕТНЫЙ ПЕРИОД) '!I196</f>
        <v>0</v>
      </c>
      <c r="J71" s="698"/>
      <c r="K71" s="408">
        <f>'Приложение 1 (ОТЧЕТНЫЙ ПЕРИОД) '!K196</f>
        <v>0</v>
      </c>
      <c r="L71" s="407">
        <f>'Приложение 1 (ОТЧЕТНЫЙ ПЕРИОД) '!L196</f>
        <v>0</v>
      </c>
      <c r="M71" s="407">
        <f>'Приложение 1 (ОТЧЕТНЫЙ ПЕРИОД) '!M196</f>
        <v>0</v>
      </c>
      <c r="N71" s="409">
        <f>'Приложение 1 (ОТЧЕТНЫЙ ПЕРИОД) '!N196</f>
        <v>0</v>
      </c>
      <c r="O71" s="141"/>
      <c r="P71" s="226"/>
      <c r="Q71" s="142"/>
      <c r="R71" s="712"/>
      <c r="S71" s="160"/>
      <c r="T71" s="160"/>
      <c r="U71" s="160"/>
      <c r="V71" s="160"/>
      <c r="W71" s="157"/>
      <c r="X71" s="158"/>
      <c r="Y71" s="142"/>
      <c r="Z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1"/>
      <c r="AS71" s="141"/>
      <c r="AT71" s="141"/>
      <c r="AU71" s="141"/>
      <c r="AV71" s="141"/>
      <c r="AW71" s="141"/>
      <c r="AX71" s="141"/>
      <c r="AY71" s="141"/>
      <c r="AZ71" s="141"/>
    </row>
    <row r="72" spans="1:52" s="32" customFormat="1" ht="23.25">
      <c r="A72"/>
      <c r="B72"/>
      <c r="C72" s="95"/>
      <c r="D72" s="96" t="s">
        <v>71</v>
      </c>
      <c r="E72" s="97">
        <f>E69+E70+E71</f>
        <v>0</v>
      </c>
      <c r="F72" s="97">
        <f>F69+F70+F71</f>
        <v>0</v>
      </c>
      <c r="G72" s="97">
        <f>G69+G70+G71</f>
        <v>0</v>
      </c>
      <c r="H72" s="97">
        <f>H69+H70+H71</f>
        <v>0</v>
      </c>
      <c r="I72" s="97">
        <f>I69+I70+I71</f>
        <v>0</v>
      </c>
      <c r="J72" s="97"/>
      <c r="K72" s="273">
        <f>K69+K70+K71</f>
        <v>0</v>
      </c>
      <c r="L72" s="97">
        <f>L69+L70+L71</f>
        <v>0</v>
      </c>
      <c r="M72" s="97">
        <f>M69+M70+M71</f>
        <v>0</v>
      </c>
      <c r="N72" s="97">
        <f>N69+N70+N71</f>
        <v>0</v>
      </c>
      <c r="O72" s="146"/>
      <c r="P72" s="230">
        <f>SUM(E72:O72)</f>
        <v>0</v>
      </c>
      <c r="Q72" s="142"/>
      <c r="R72" s="142"/>
      <c r="S72" s="134"/>
      <c r="T72" s="134"/>
      <c r="U72" s="134"/>
      <c r="V72" s="134"/>
      <c r="W72" s="142"/>
      <c r="X72" s="142"/>
      <c r="Y72" s="142"/>
      <c r="Z72" s="142"/>
      <c r="AA72" s="142"/>
      <c r="AB72" s="134"/>
      <c r="AC72" s="134"/>
      <c r="AD72" s="134"/>
      <c r="AE72" s="134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1"/>
      <c r="AS72" s="141"/>
      <c r="AT72" s="141"/>
      <c r="AU72" s="141"/>
      <c r="AV72" s="141"/>
      <c r="AW72" s="141"/>
      <c r="AX72" s="141"/>
      <c r="AY72" s="141"/>
      <c r="AZ72" s="141"/>
    </row>
    <row r="73" spans="1:52" s="32" customFormat="1" ht="24" thickBot="1">
      <c r="A73"/>
      <c r="B73"/>
      <c r="C73"/>
      <c r="D73" s="94" t="s">
        <v>71</v>
      </c>
      <c r="E73" s="93">
        <f>E72-E68</f>
        <v>0</v>
      </c>
      <c r="F73" s="93">
        <f>F72-F68</f>
        <v>0</v>
      </c>
      <c r="G73" s="93">
        <f>G72-G68</f>
        <v>0</v>
      </c>
      <c r="H73" s="93">
        <f>H72-H68</f>
        <v>0</v>
      </c>
      <c r="I73" s="93">
        <f>I72-I68</f>
        <v>0</v>
      </c>
      <c r="J73" s="93"/>
      <c r="K73" s="274">
        <f>K72-K68</f>
        <v>0</v>
      </c>
      <c r="L73" s="93">
        <f>L72-L68</f>
        <v>0</v>
      </c>
      <c r="M73" s="93">
        <f>M72-M68</f>
        <v>0</v>
      </c>
      <c r="N73" s="93">
        <f>N72-N68</f>
        <v>0</v>
      </c>
      <c r="O73" s="138"/>
      <c r="P73" s="229">
        <f>SUM(E73:O73)</f>
        <v>0</v>
      </c>
      <c r="Q73" s="142"/>
      <c r="R73" s="142"/>
      <c r="S73" s="134"/>
      <c r="T73" s="134"/>
      <c r="U73" s="134"/>
      <c r="V73" s="134"/>
      <c r="W73" s="142"/>
      <c r="X73" s="142"/>
      <c r="Y73" s="142"/>
      <c r="Z73" s="142"/>
      <c r="AA73" s="142"/>
      <c r="AB73" s="134"/>
      <c r="AC73" s="134"/>
      <c r="AD73" s="134"/>
      <c r="AE73" s="134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1"/>
      <c r="AS73" s="141"/>
      <c r="AT73" s="141"/>
      <c r="AU73" s="141"/>
      <c r="AV73" s="141"/>
      <c r="AW73" s="141"/>
      <c r="AX73" s="141"/>
      <c r="AY73" s="141"/>
      <c r="AZ73" s="141"/>
    </row>
    <row r="74" spans="1:52" s="32" customFormat="1" ht="53.25" customHeight="1" thickBot="1">
      <c r="A74" s="52"/>
      <c r="B74" s="53"/>
      <c r="C74" s="53"/>
      <c r="D74" s="53"/>
      <c r="E74" s="82" t="s">
        <v>56</v>
      </c>
      <c r="F74" s="81" t="s">
        <v>55</v>
      </c>
      <c r="G74" s="83"/>
      <c r="H74" s="53"/>
      <c r="I74" s="53"/>
      <c r="J74" s="53"/>
      <c r="K74" s="245"/>
      <c r="L74" s="53"/>
      <c r="M74" s="53"/>
      <c r="N74" s="54"/>
      <c r="O74" s="141"/>
      <c r="P74" s="226"/>
      <c r="Q74" s="142"/>
      <c r="R74" s="142"/>
      <c r="S74" s="134"/>
      <c r="T74" s="134"/>
      <c r="U74" s="134"/>
      <c r="V74" s="134"/>
      <c r="W74" s="142"/>
      <c r="X74" s="142"/>
      <c r="Y74" s="142"/>
      <c r="Z74" s="142"/>
      <c r="AA74" s="142"/>
      <c r="AB74" s="134"/>
      <c r="AC74" s="134"/>
      <c r="AD74" s="134"/>
      <c r="AE74" s="134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1"/>
      <c r="AS74" s="141"/>
      <c r="AT74" s="141"/>
      <c r="AU74" s="141"/>
      <c r="AV74" s="141"/>
      <c r="AW74" s="141"/>
      <c r="AX74" s="141"/>
      <c r="AY74" s="141"/>
      <c r="AZ74" s="141"/>
    </row>
    <row r="75" spans="1:52" s="32" customFormat="1" ht="40.5">
      <c r="A75" s="563" t="str">
        <f>E74</f>
        <v>V</v>
      </c>
      <c r="B75" s="56" t="s">
        <v>46</v>
      </c>
      <c r="C75" s="565"/>
      <c r="D75" s="87" t="s">
        <v>7</v>
      </c>
      <c r="E75" s="88">
        <f>'Приложение 1 (ОТЧЕТНЫЙ ПЕРИОД) '!E222</f>
        <v>0</v>
      </c>
      <c r="F75" s="88">
        <f>'Приложение 1 (ОТЧЕТНЫЙ ПЕРИОД) '!F222</f>
        <v>0</v>
      </c>
      <c r="G75" s="88">
        <f>'Приложение 1 (ОТЧЕТНЫЙ ПЕРИОД) '!G222</f>
        <v>0</v>
      </c>
      <c r="H75" s="88">
        <f>'Приложение 1 (ОТЧЕТНЫЙ ПЕРИОД) '!H222</f>
        <v>0</v>
      </c>
      <c r="I75" s="88">
        <f>'Приложение 1 (ОТЧЕТНЫЙ ПЕРИОД) '!I222</f>
        <v>0</v>
      </c>
      <c r="J75" s="697"/>
      <c r="K75" s="275">
        <f>'Приложение 1 (ОТЧЕТНЫЙ ПЕРИОД) '!K222</f>
        <v>0</v>
      </c>
      <c r="L75" s="88">
        <f>'Приложение 1 (ОТЧЕТНЫЙ ПЕРИОД) '!L222</f>
        <v>0</v>
      </c>
      <c r="M75" s="88">
        <f>'Приложение 1 (ОТЧЕТНЫЙ ПЕРИОД) '!M222</f>
        <v>0</v>
      </c>
      <c r="N75" s="89">
        <f>'Приложение 1 (ОТЧЕТНЫЙ ПЕРИОД) '!N222</f>
        <v>0</v>
      </c>
      <c r="O75" s="141"/>
      <c r="P75" s="226"/>
      <c r="Q75" s="142"/>
      <c r="R75" s="710" t="str">
        <f>B76</f>
        <v>ЭКОЛОГИЯ</v>
      </c>
      <c r="S75" s="161" t="str">
        <f>D75</f>
        <v>Всего</v>
      </c>
      <c r="T75" s="161">
        <f>E75</f>
        <v>0</v>
      </c>
      <c r="U75" s="161">
        <f t="shared" ref="U75:V75" si="28">F75</f>
        <v>0</v>
      </c>
      <c r="V75" s="161">
        <f t="shared" si="28"/>
        <v>0</v>
      </c>
      <c r="W75" s="161" t="e">
        <f>F75/E75%</f>
        <v>#DIV/0!</v>
      </c>
      <c r="X75" s="162" t="e">
        <f>G75/F75%</f>
        <v>#DIV/0!</v>
      </c>
      <c r="Y75" s="332" t="e">
        <f>V75/T75%</f>
        <v>#DIV/0!</v>
      </c>
      <c r="Z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1"/>
      <c r="AS75" s="141"/>
      <c r="AT75" s="141"/>
      <c r="AU75" s="141"/>
      <c r="AV75" s="141"/>
      <c r="AW75" s="141"/>
      <c r="AX75" s="141"/>
      <c r="AY75" s="141"/>
      <c r="AZ75" s="141"/>
    </row>
    <row r="76" spans="1:52" s="32" customFormat="1" ht="23.25" customHeight="1">
      <c r="A76" s="563"/>
      <c r="B76" s="570" t="str">
        <f>F74</f>
        <v>ЭКОЛОГИЯ</v>
      </c>
      <c r="C76" s="565"/>
      <c r="D76" s="42" t="s">
        <v>16</v>
      </c>
      <c r="E76" s="85">
        <f>'Приложение 1 (ОТЧЕТНЫЙ ПЕРИОД) '!E223</f>
        <v>0</v>
      </c>
      <c r="F76" s="85">
        <f>'Приложение 1 (ОТЧЕТНЫЙ ПЕРИОД) '!F223</f>
        <v>0</v>
      </c>
      <c r="G76" s="85">
        <f>'Приложение 1 (ОТЧЕТНЫЙ ПЕРИОД) '!G223</f>
        <v>0</v>
      </c>
      <c r="H76" s="85">
        <f>'Приложение 1 (ОТЧЕТНЫЙ ПЕРИОД) '!H223</f>
        <v>0</v>
      </c>
      <c r="I76" s="85">
        <f>'Приложение 1 (ОТЧЕТНЫЙ ПЕРИОД) '!I223</f>
        <v>0</v>
      </c>
      <c r="J76" s="683"/>
      <c r="K76" s="276">
        <f>'Приложение 1 (ОТЧЕТНЫЙ ПЕРИОД) '!K223</f>
        <v>0</v>
      </c>
      <c r="L76" s="85">
        <f>'Приложение 1 (ОТЧЕТНЫЙ ПЕРИОД) '!L223</f>
        <v>0</v>
      </c>
      <c r="M76" s="85">
        <f>'Приложение 1 (ОТЧЕТНЫЙ ПЕРИОД) '!M223</f>
        <v>0</v>
      </c>
      <c r="N76" s="90">
        <f>'Приложение 1 (ОТЧЕТНЫЙ ПЕРИОД) '!N223</f>
        <v>0</v>
      </c>
      <c r="O76" s="141"/>
      <c r="P76" s="226"/>
      <c r="Q76" s="142"/>
      <c r="R76" s="711"/>
      <c r="S76" s="159"/>
      <c r="T76" s="159"/>
      <c r="U76" s="159"/>
      <c r="V76" s="159"/>
      <c r="W76" s="155"/>
      <c r="X76" s="156"/>
      <c r="Y76" s="142"/>
      <c r="Z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1"/>
      <c r="AS76" s="141"/>
      <c r="AT76" s="141"/>
      <c r="AU76" s="141"/>
      <c r="AV76" s="141"/>
      <c r="AW76" s="141"/>
      <c r="AX76" s="141"/>
      <c r="AY76" s="141"/>
      <c r="AZ76" s="141"/>
    </row>
    <row r="77" spans="1:52" s="32" customFormat="1" ht="23.25" customHeight="1">
      <c r="A77" s="563"/>
      <c r="B77" s="571"/>
      <c r="C77" s="565"/>
      <c r="D77" s="42" t="s">
        <v>8</v>
      </c>
      <c r="E77" s="85">
        <f>'Приложение 1 (ОТЧЕТНЫЙ ПЕРИОД) '!E224</f>
        <v>0</v>
      </c>
      <c r="F77" s="85">
        <f>'Приложение 1 (ОТЧЕТНЫЙ ПЕРИОД) '!F224</f>
        <v>0</v>
      </c>
      <c r="G77" s="85">
        <f>'Приложение 1 (ОТЧЕТНЫЙ ПЕРИОД) '!G224</f>
        <v>0</v>
      </c>
      <c r="H77" s="85">
        <f>'Приложение 1 (ОТЧЕТНЫЙ ПЕРИОД) '!H224</f>
        <v>0</v>
      </c>
      <c r="I77" s="85">
        <f>'Приложение 1 (ОТЧЕТНЫЙ ПЕРИОД) '!I224</f>
        <v>0</v>
      </c>
      <c r="J77" s="683"/>
      <c r="K77" s="276">
        <f>'Приложение 1 (ОТЧЕТНЫЙ ПЕРИОД) '!K224</f>
        <v>0</v>
      </c>
      <c r="L77" s="85">
        <f>'Приложение 1 (ОТЧЕТНЫЙ ПЕРИОД) '!L224</f>
        <v>0</v>
      </c>
      <c r="M77" s="85">
        <f>'Приложение 1 (ОТЧЕТНЫЙ ПЕРИОД) '!M224</f>
        <v>0</v>
      </c>
      <c r="N77" s="90">
        <f>'Приложение 1 (ОТЧЕТНЫЙ ПЕРИОД) '!N224</f>
        <v>0</v>
      </c>
      <c r="O77" s="141"/>
      <c r="P77" s="226"/>
      <c r="Q77" s="142"/>
      <c r="R77" s="711"/>
      <c r="S77" s="159"/>
      <c r="T77" s="159"/>
      <c r="U77" s="159"/>
      <c r="V77" s="159"/>
      <c r="W77" s="155"/>
      <c r="X77" s="156"/>
      <c r="Y77" s="142"/>
      <c r="Z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1"/>
      <c r="AS77" s="141"/>
      <c r="AT77" s="141"/>
      <c r="AU77" s="141"/>
      <c r="AV77" s="141"/>
      <c r="AW77" s="141"/>
      <c r="AX77" s="141"/>
      <c r="AY77" s="141"/>
      <c r="AZ77" s="141"/>
    </row>
    <row r="78" spans="1:52" s="32" customFormat="1" ht="23.25" customHeight="1" thickBot="1">
      <c r="A78" s="564"/>
      <c r="B78" s="572"/>
      <c r="C78" s="566"/>
      <c r="D78" s="368" t="s">
        <v>9</v>
      </c>
      <c r="E78" s="407">
        <f>'Приложение 1 (ОТЧЕТНЫЙ ПЕРИОД) '!E225</f>
        <v>0</v>
      </c>
      <c r="F78" s="407">
        <f>'Приложение 1 (ОТЧЕТНЫЙ ПЕРИОД) '!F225</f>
        <v>0</v>
      </c>
      <c r="G78" s="407">
        <f>'Приложение 1 (ОТЧЕТНЫЙ ПЕРИОД) '!G225</f>
        <v>0</v>
      </c>
      <c r="H78" s="407">
        <f>'Приложение 1 (ОТЧЕТНЫЙ ПЕРИОД) '!H225</f>
        <v>0</v>
      </c>
      <c r="I78" s="407">
        <f>'Приложение 1 (ОТЧЕТНЫЙ ПЕРИОД) '!I225</f>
        <v>0</v>
      </c>
      <c r="J78" s="698"/>
      <c r="K78" s="408">
        <f>'Приложение 1 (ОТЧЕТНЫЙ ПЕРИОД) '!K225</f>
        <v>0</v>
      </c>
      <c r="L78" s="407">
        <f>'Приложение 1 (ОТЧЕТНЫЙ ПЕРИОД) '!L225</f>
        <v>0</v>
      </c>
      <c r="M78" s="407">
        <f>'Приложение 1 (ОТЧЕТНЫЙ ПЕРИОД) '!M225</f>
        <v>0</v>
      </c>
      <c r="N78" s="409">
        <f>'Приложение 1 (ОТЧЕТНЫЙ ПЕРИОД) '!N225</f>
        <v>0</v>
      </c>
      <c r="O78" s="141"/>
      <c r="P78" s="226"/>
      <c r="Q78" s="142"/>
      <c r="R78" s="712"/>
      <c r="S78" s="160"/>
      <c r="T78" s="160"/>
      <c r="U78" s="160"/>
      <c r="V78" s="160"/>
      <c r="W78" s="157"/>
      <c r="X78" s="158"/>
      <c r="Y78" s="142"/>
      <c r="Z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1"/>
      <c r="AS78" s="141"/>
      <c r="AT78" s="141"/>
      <c r="AU78" s="141"/>
      <c r="AV78" s="141"/>
      <c r="AW78" s="141"/>
      <c r="AX78" s="141"/>
      <c r="AY78" s="141"/>
      <c r="AZ78" s="141"/>
    </row>
    <row r="79" spans="1:52" s="32" customFormat="1" ht="23.25">
      <c r="A79"/>
      <c r="B79"/>
      <c r="C79" s="95"/>
      <c r="D79" s="96" t="s">
        <v>71</v>
      </c>
      <c r="E79" s="97">
        <f>E76+E77+E78</f>
        <v>0</v>
      </c>
      <c r="F79" s="97">
        <f>F76+F77+F78</f>
        <v>0</v>
      </c>
      <c r="G79" s="97">
        <f>G76+G77+G78</f>
        <v>0</v>
      </c>
      <c r="H79" s="97">
        <f>H76+H77+H78</f>
        <v>0</v>
      </c>
      <c r="I79" s="97">
        <f>I76+I77+I78</f>
        <v>0</v>
      </c>
      <c r="J79" s="97"/>
      <c r="K79" s="273">
        <f>K76+K77+K78</f>
        <v>0</v>
      </c>
      <c r="L79" s="97">
        <f>L76+L77+L78</f>
        <v>0</v>
      </c>
      <c r="M79" s="97">
        <f>M76+M77+M78</f>
        <v>0</v>
      </c>
      <c r="N79" s="97">
        <f>N76+N77+N78</f>
        <v>0</v>
      </c>
      <c r="O79" s="146"/>
      <c r="P79" s="230">
        <f>SUM(E79:O79)</f>
        <v>0</v>
      </c>
      <c r="Q79" s="142"/>
      <c r="R79" s="142"/>
      <c r="S79" s="134"/>
      <c r="T79" s="134"/>
      <c r="U79" s="134"/>
      <c r="V79" s="134"/>
      <c r="W79" s="142"/>
      <c r="X79" s="142"/>
      <c r="Y79" s="142"/>
      <c r="Z79" s="142"/>
      <c r="AA79" s="142"/>
      <c r="AB79" s="134"/>
      <c r="AC79" s="134"/>
      <c r="AD79" s="134"/>
      <c r="AE79" s="134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1"/>
      <c r="AS79" s="141"/>
      <c r="AT79" s="141"/>
      <c r="AU79" s="141"/>
      <c r="AV79" s="141"/>
      <c r="AW79" s="141"/>
      <c r="AX79" s="141"/>
      <c r="AY79" s="141"/>
      <c r="AZ79" s="141"/>
    </row>
    <row r="80" spans="1:52" s="32" customFormat="1" ht="24" thickBot="1">
      <c r="A80"/>
      <c r="B80"/>
      <c r="C80"/>
      <c r="D80" s="94" t="s">
        <v>71</v>
      </c>
      <c r="E80" s="93">
        <f>E79-E75</f>
        <v>0</v>
      </c>
      <c r="F80" s="93">
        <f>F79-F75</f>
        <v>0</v>
      </c>
      <c r="G80" s="93">
        <f>G79-G75</f>
        <v>0</v>
      </c>
      <c r="H80" s="93">
        <f>H79-H75</f>
        <v>0</v>
      </c>
      <c r="I80" s="93">
        <f>I79-I75</f>
        <v>0</v>
      </c>
      <c r="J80" s="93"/>
      <c r="K80" s="274">
        <f>K79-K75</f>
        <v>0</v>
      </c>
      <c r="L80" s="93">
        <f>L79-L75</f>
        <v>0</v>
      </c>
      <c r="M80" s="93">
        <f>M79-M75</f>
        <v>0</v>
      </c>
      <c r="N80" s="93">
        <f>N79-N75</f>
        <v>0</v>
      </c>
      <c r="O80" s="138"/>
      <c r="P80" s="229">
        <f>SUM(E80:O80)</f>
        <v>0</v>
      </c>
      <c r="Q80" s="142"/>
      <c r="R80" s="142"/>
      <c r="S80" s="134"/>
      <c r="T80" s="134"/>
      <c r="U80" s="134"/>
      <c r="V80" s="134"/>
      <c r="W80" s="142"/>
      <c r="X80" s="142"/>
      <c r="Y80" s="142"/>
      <c r="Z80" s="142"/>
      <c r="AA80" s="142"/>
      <c r="AB80" s="134"/>
      <c r="AC80" s="134"/>
      <c r="AD80" s="134"/>
      <c r="AE80" s="134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1"/>
      <c r="AS80" s="141"/>
      <c r="AT80" s="141"/>
      <c r="AU80" s="141"/>
      <c r="AV80" s="141"/>
      <c r="AW80" s="141"/>
      <c r="AX80" s="141"/>
      <c r="AY80" s="141"/>
      <c r="AZ80" s="141"/>
    </row>
    <row r="81" spans="1:52" s="32" customFormat="1" ht="42.75" customHeight="1" thickBot="1">
      <c r="A81" s="52"/>
      <c r="B81" s="53"/>
      <c r="C81" s="53"/>
      <c r="D81" s="53"/>
      <c r="E81" s="82" t="s">
        <v>58</v>
      </c>
      <c r="F81" s="81" t="s">
        <v>57</v>
      </c>
      <c r="G81" s="83"/>
      <c r="H81" s="53"/>
      <c r="I81" s="53"/>
      <c r="J81" s="53"/>
      <c r="K81" s="245"/>
      <c r="L81" s="53"/>
      <c r="M81" s="53"/>
      <c r="N81" s="54"/>
      <c r="O81" s="141"/>
      <c r="P81" s="226"/>
      <c r="Q81" s="142"/>
      <c r="R81" s="142"/>
      <c r="S81" s="134"/>
      <c r="T81" s="134"/>
      <c r="U81" s="134"/>
      <c r="V81" s="134"/>
      <c r="W81" s="142"/>
      <c r="X81" s="142"/>
      <c r="Y81" s="142"/>
      <c r="Z81" s="142"/>
      <c r="AA81" s="142"/>
      <c r="AB81" s="134"/>
      <c r="AC81" s="134"/>
      <c r="AD81" s="134"/>
      <c r="AE81" s="134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1"/>
      <c r="AS81" s="141"/>
      <c r="AT81" s="141"/>
      <c r="AU81" s="141"/>
      <c r="AV81" s="141"/>
      <c r="AW81" s="141"/>
      <c r="AX81" s="141"/>
      <c r="AY81" s="141"/>
      <c r="AZ81" s="141"/>
    </row>
    <row r="82" spans="1:52" s="32" customFormat="1" ht="40.5">
      <c r="A82" s="703" t="str">
        <f>E81</f>
        <v>VI</v>
      </c>
      <c r="B82" s="56" t="s">
        <v>46</v>
      </c>
      <c r="C82" s="706"/>
      <c r="D82" s="87" t="s">
        <v>7</v>
      </c>
      <c r="E82" s="88">
        <f>'Приложение 1 (ОТЧЕТНЫЙ ПЕРИОД) '!E251</f>
        <v>0</v>
      </c>
      <c r="F82" s="88">
        <f>'Приложение 1 (ОТЧЕТНЫЙ ПЕРИОД) '!F251</f>
        <v>0</v>
      </c>
      <c r="G82" s="88">
        <f>'Приложение 1 (ОТЧЕТНЫЙ ПЕРИОД) '!G251</f>
        <v>0</v>
      </c>
      <c r="H82" s="88">
        <f>'Приложение 1 (ОТЧЕТНЫЙ ПЕРИОД) '!H251</f>
        <v>0</v>
      </c>
      <c r="I82" s="88">
        <f>'Приложение 1 (ОТЧЕТНЫЙ ПЕРИОД) '!I251</f>
        <v>0</v>
      </c>
      <c r="J82" s="697"/>
      <c r="K82" s="275">
        <f>'Приложение 1 (ОТЧЕТНЫЙ ПЕРИОД) '!K251</f>
        <v>0</v>
      </c>
      <c r="L82" s="88">
        <f>'Приложение 1 (ОТЧЕТНЫЙ ПЕРИОД) '!L251</f>
        <v>0</v>
      </c>
      <c r="M82" s="88">
        <f>'Приложение 1 (ОТЧЕТНЫЙ ПЕРИОД) '!M251</f>
        <v>0</v>
      </c>
      <c r="N82" s="89">
        <f>'Приложение 1 (ОТЧЕТНЫЙ ПЕРИОД) '!N251</f>
        <v>0</v>
      </c>
      <c r="O82" s="141"/>
      <c r="P82" s="226"/>
      <c r="Q82" s="142"/>
      <c r="R82" s="710" t="str">
        <f>B83</f>
        <v>БЕЗОПАСНЫЕ И КАЧЕСТВЕННЫЕ АВТОМОБИЛЬНЫЕ ДОРОГИ</v>
      </c>
      <c r="S82" s="161" t="str">
        <f>D82</f>
        <v>Всего</v>
      </c>
      <c r="T82" s="161">
        <f>E82</f>
        <v>0</v>
      </c>
      <c r="U82" s="161">
        <f t="shared" ref="U82:V82" si="29">F82</f>
        <v>0</v>
      </c>
      <c r="V82" s="161">
        <f t="shared" si="29"/>
        <v>0</v>
      </c>
      <c r="W82" s="161" t="e">
        <f>F82/E82%</f>
        <v>#DIV/0!</v>
      </c>
      <c r="X82" s="162" t="e">
        <f>G82/F82%</f>
        <v>#DIV/0!</v>
      </c>
      <c r="Y82" s="332" t="e">
        <f>V82/T82%</f>
        <v>#DIV/0!</v>
      </c>
      <c r="Z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1"/>
      <c r="AS82" s="141"/>
      <c r="AT82" s="141"/>
      <c r="AU82" s="141"/>
      <c r="AV82" s="141"/>
      <c r="AW82" s="141"/>
      <c r="AX82" s="141"/>
      <c r="AY82" s="141"/>
      <c r="AZ82" s="141"/>
    </row>
    <row r="83" spans="1:52" s="32" customFormat="1" ht="20.25" customHeight="1">
      <c r="A83" s="704"/>
      <c r="B83" s="570" t="str">
        <f>F81</f>
        <v>БЕЗОПАСНЫЕ И КАЧЕСТВЕННЫЕ АВТОМОБИЛЬНЫЕ ДОРОГИ</v>
      </c>
      <c r="C83" s="707"/>
      <c r="D83" s="42" t="s">
        <v>16</v>
      </c>
      <c r="E83" s="85">
        <f>'Приложение 1 (ОТЧЕТНЫЙ ПЕРИОД) '!E252</f>
        <v>0</v>
      </c>
      <c r="F83" s="85">
        <f>'Приложение 1 (ОТЧЕТНЫЙ ПЕРИОД) '!F252</f>
        <v>0</v>
      </c>
      <c r="G83" s="85">
        <f>'Приложение 1 (ОТЧЕТНЫЙ ПЕРИОД) '!G252</f>
        <v>0</v>
      </c>
      <c r="H83" s="85">
        <f>'Приложение 1 (ОТЧЕТНЫЙ ПЕРИОД) '!H252</f>
        <v>0</v>
      </c>
      <c r="I83" s="85">
        <f>'Приложение 1 (ОТЧЕТНЫЙ ПЕРИОД) '!I252</f>
        <v>0</v>
      </c>
      <c r="J83" s="683"/>
      <c r="K83" s="276">
        <f>'Приложение 1 (ОТЧЕТНЫЙ ПЕРИОД) '!K252</f>
        <v>0</v>
      </c>
      <c r="L83" s="85">
        <f>'Приложение 1 (ОТЧЕТНЫЙ ПЕРИОД) '!L252</f>
        <v>0</v>
      </c>
      <c r="M83" s="85">
        <f>'Приложение 1 (ОТЧЕТНЫЙ ПЕРИОД) '!M252</f>
        <v>0</v>
      </c>
      <c r="N83" s="90">
        <f>'Приложение 1 (ОТЧЕТНЫЙ ПЕРИОД) '!N252</f>
        <v>0</v>
      </c>
      <c r="O83" s="141"/>
      <c r="P83" s="226"/>
      <c r="Q83" s="142"/>
      <c r="R83" s="711"/>
      <c r="S83" s="159"/>
      <c r="T83" s="159"/>
      <c r="U83" s="159"/>
      <c r="V83" s="159"/>
      <c r="W83" s="155"/>
      <c r="X83" s="156"/>
      <c r="Y83" s="142"/>
      <c r="Z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1"/>
      <c r="AS83" s="141"/>
      <c r="AT83" s="141"/>
      <c r="AU83" s="141"/>
      <c r="AV83" s="141"/>
      <c r="AW83" s="141"/>
      <c r="AX83" s="141"/>
      <c r="AY83" s="141"/>
      <c r="AZ83" s="141"/>
    </row>
    <row r="84" spans="1:52" s="32" customFormat="1" ht="20.25" customHeight="1">
      <c r="A84" s="704"/>
      <c r="B84" s="570"/>
      <c r="C84" s="707"/>
      <c r="D84" s="42" t="s">
        <v>8</v>
      </c>
      <c r="E84" s="85">
        <f>'Приложение 1 (ОТЧЕТНЫЙ ПЕРИОД) '!E253</f>
        <v>0</v>
      </c>
      <c r="F84" s="85">
        <f>'Приложение 1 (ОТЧЕТНЫЙ ПЕРИОД) '!F253</f>
        <v>0</v>
      </c>
      <c r="G84" s="85">
        <f>'Приложение 1 (ОТЧЕТНЫЙ ПЕРИОД) '!G253</f>
        <v>0</v>
      </c>
      <c r="H84" s="85">
        <f>'Приложение 1 (ОТЧЕТНЫЙ ПЕРИОД) '!H253</f>
        <v>0</v>
      </c>
      <c r="I84" s="85">
        <f>'Приложение 1 (ОТЧЕТНЫЙ ПЕРИОД) '!I253</f>
        <v>0</v>
      </c>
      <c r="J84" s="683"/>
      <c r="K84" s="276">
        <f>'Приложение 1 (ОТЧЕТНЫЙ ПЕРИОД) '!K253</f>
        <v>0</v>
      </c>
      <c r="L84" s="85">
        <f>'Приложение 1 (ОТЧЕТНЫЙ ПЕРИОД) '!L253</f>
        <v>0</v>
      </c>
      <c r="M84" s="85">
        <f>'Приложение 1 (ОТЧЕТНЫЙ ПЕРИОД) '!M253</f>
        <v>0</v>
      </c>
      <c r="N84" s="90">
        <f>'Приложение 1 (ОТЧЕТНЫЙ ПЕРИОД) '!N253</f>
        <v>0</v>
      </c>
      <c r="O84" s="141"/>
      <c r="P84" s="226"/>
      <c r="Q84" s="142"/>
      <c r="R84" s="711"/>
      <c r="S84" s="159"/>
      <c r="T84" s="159"/>
      <c r="U84" s="159"/>
      <c r="V84" s="159"/>
      <c r="W84" s="155"/>
      <c r="X84" s="156"/>
      <c r="Y84" s="142"/>
      <c r="Z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1"/>
      <c r="AS84" s="141"/>
      <c r="AT84" s="141"/>
      <c r="AU84" s="141"/>
      <c r="AV84" s="141"/>
      <c r="AW84" s="141"/>
      <c r="AX84" s="141"/>
      <c r="AY84" s="141"/>
      <c r="AZ84" s="141"/>
    </row>
    <row r="85" spans="1:52" s="32" customFormat="1" ht="21" customHeight="1" thickBot="1">
      <c r="A85" s="705"/>
      <c r="B85" s="709"/>
      <c r="C85" s="708"/>
      <c r="D85" s="368" t="s">
        <v>9</v>
      </c>
      <c r="E85" s="407">
        <f>'Приложение 1 (ОТЧЕТНЫЙ ПЕРИОД) '!E254</f>
        <v>0</v>
      </c>
      <c r="F85" s="407">
        <f>'Приложение 1 (ОТЧЕТНЫЙ ПЕРИОД) '!F254</f>
        <v>0</v>
      </c>
      <c r="G85" s="407">
        <f>'Приложение 1 (ОТЧЕТНЫЙ ПЕРИОД) '!G254</f>
        <v>0</v>
      </c>
      <c r="H85" s="407">
        <f>'Приложение 1 (ОТЧЕТНЫЙ ПЕРИОД) '!H254</f>
        <v>0</v>
      </c>
      <c r="I85" s="407">
        <f>'Приложение 1 (ОТЧЕТНЫЙ ПЕРИОД) '!I254</f>
        <v>0</v>
      </c>
      <c r="J85" s="698"/>
      <c r="K85" s="408">
        <f>'Приложение 1 (ОТЧЕТНЫЙ ПЕРИОД) '!K254</f>
        <v>0</v>
      </c>
      <c r="L85" s="407">
        <f>'Приложение 1 (ОТЧЕТНЫЙ ПЕРИОД) '!L254</f>
        <v>0</v>
      </c>
      <c r="M85" s="407">
        <f>'Приложение 1 (ОТЧЕТНЫЙ ПЕРИОД) '!M254</f>
        <v>0</v>
      </c>
      <c r="N85" s="409">
        <f>'Приложение 1 (ОТЧЕТНЫЙ ПЕРИОД) '!N254</f>
        <v>0</v>
      </c>
      <c r="O85" s="141"/>
      <c r="P85" s="226"/>
      <c r="Q85" s="142"/>
      <c r="R85" s="712"/>
      <c r="S85" s="160"/>
      <c r="T85" s="160"/>
      <c r="U85" s="160"/>
      <c r="V85" s="160"/>
      <c r="W85" s="157"/>
      <c r="X85" s="158"/>
      <c r="Y85" s="142"/>
      <c r="Z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1"/>
      <c r="AS85" s="141"/>
      <c r="AT85" s="141"/>
      <c r="AU85" s="141"/>
      <c r="AV85" s="141"/>
      <c r="AW85" s="141"/>
      <c r="AX85" s="141"/>
      <c r="AY85" s="141"/>
      <c r="AZ85" s="141"/>
    </row>
    <row r="86" spans="1:52" s="32" customFormat="1" ht="23.25">
      <c r="A86"/>
      <c r="B86"/>
      <c r="C86" s="95"/>
      <c r="D86" s="96" t="s">
        <v>71</v>
      </c>
      <c r="E86" s="97">
        <f>E83+E84+E85</f>
        <v>0</v>
      </c>
      <c r="F86" s="97">
        <f>F83+F84+F85</f>
        <v>0</v>
      </c>
      <c r="G86" s="97">
        <f>G83+G84+G85</f>
        <v>0</v>
      </c>
      <c r="H86" s="97">
        <f>H83+H84+H85</f>
        <v>0</v>
      </c>
      <c r="I86" s="97">
        <f>I83+I84+I85</f>
        <v>0</v>
      </c>
      <c r="J86" s="97"/>
      <c r="K86" s="273">
        <f>K83+K84+K85</f>
        <v>0</v>
      </c>
      <c r="L86" s="97">
        <f>L83+L84+L85</f>
        <v>0</v>
      </c>
      <c r="M86" s="97">
        <f>M83+M84+M85</f>
        <v>0</v>
      </c>
      <c r="N86" s="97">
        <f>N83+N84+N85</f>
        <v>0</v>
      </c>
      <c r="O86" s="146"/>
      <c r="P86" s="230">
        <f>SUM(E86:O86)</f>
        <v>0</v>
      </c>
      <c r="Q86" s="142"/>
      <c r="R86" s="142"/>
      <c r="S86" s="134"/>
      <c r="T86" s="134"/>
      <c r="U86" s="134"/>
      <c r="V86" s="134"/>
      <c r="W86" s="142"/>
      <c r="X86" s="142"/>
      <c r="Y86" s="142"/>
      <c r="Z86" s="142"/>
      <c r="AA86" s="142"/>
      <c r="AB86" s="134"/>
      <c r="AC86" s="134"/>
      <c r="AD86" s="134"/>
      <c r="AE86" s="134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1"/>
      <c r="AS86" s="141"/>
      <c r="AT86" s="141"/>
      <c r="AU86" s="141"/>
      <c r="AV86" s="141"/>
      <c r="AW86" s="141"/>
      <c r="AX86" s="141"/>
      <c r="AY86" s="141"/>
      <c r="AZ86" s="141"/>
    </row>
    <row r="87" spans="1:52" s="32" customFormat="1" ht="24" thickBot="1">
      <c r="A87"/>
      <c r="B87"/>
      <c r="C87"/>
      <c r="D87" s="94" t="s">
        <v>71</v>
      </c>
      <c r="E87" s="93">
        <f>E86-E82</f>
        <v>0</v>
      </c>
      <c r="F87" s="93">
        <f>F86-F82</f>
        <v>0</v>
      </c>
      <c r="G87" s="93">
        <f>G86-G82</f>
        <v>0</v>
      </c>
      <c r="H87" s="93">
        <f>H86-H82</f>
        <v>0</v>
      </c>
      <c r="I87" s="93">
        <f>I86-I82</f>
        <v>0</v>
      </c>
      <c r="J87" s="93"/>
      <c r="K87" s="274">
        <f>K86-K82</f>
        <v>0</v>
      </c>
      <c r="L87" s="93">
        <f>L86-L82</f>
        <v>0</v>
      </c>
      <c r="M87" s="93">
        <f>M86-M82</f>
        <v>0</v>
      </c>
      <c r="N87" s="93">
        <f>N86-N82</f>
        <v>0</v>
      </c>
      <c r="O87" s="138"/>
      <c r="P87" s="229">
        <f>SUM(E87:O87)</f>
        <v>0</v>
      </c>
      <c r="Q87" s="142"/>
      <c r="R87" s="142"/>
      <c r="S87" s="134"/>
      <c r="T87" s="134"/>
      <c r="U87" s="134"/>
      <c r="V87" s="134"/>
      <c r="W87" s="142"/>
      <c r="X87" s="142"/>
      <c r="Y87" s="142"/>
      <c r="Z87" s="142"/>
      <c r="AA87" s="142"/>
      <c r="AB87" s="134"/>
      <c r="AC87" s="134"/>
      <c r="AD87" s="134"/>
      <c r="AE87" s="134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1"/>
      <c r="AS87" s="141"/>
      <c r="AT87" s="141"/>
      <c r="AU87" s="141"/>
      <c r="AV87" s="141"/>
      <c r="AW87" s="141"/>
      <c r="AX87" s="141"/>
      <c r="AY87" s="141"/>
      <c r="AZ87" s="141"/>
    </row>
    <row r="88" spans="1:52" s="32" customFormat="1" ht="44.25" customHeight="1" thickBot="1">
      <c r="A88" s="52"/>
      <c r="B88" s="53"/>
      <c r="C88" s="53"/>
      <c r="D88" s="53"/>
      <c r="E88" s="82" t="s">
        <v>60</v>
      </c>
      <c r="F88" s="81" t="s">
        <v>59</v>
      </c>
      <c r="G88" s="83"/>
      <c r="H88" s="53"/>
      <c r="I88" s="53"/>
      <c r="J88" s="53"/>
      <c r="K88" s="245"/>
      <c r="L88" s="53"/>
      <c r="M88" s="53"/>
      <c r="N88" s="54"/>
      <c r="O88" s="141"/>
      <c r="P88" s="226"/>
      <c r="Q88" s="142"/>
      <c r="R88" s="142"/>
      <c r="S88" s="134"/>
      <c r="T88" s="134"/>
      <c r="U88" s="134"/>
      <c r="V88" s="134"/>
      <c r="W88" s="142"/>
      <c r="X88" s="142"/>
      <c r="Y88" s="142"/>
      <c r="Z88" s="142"/>
      <c r="AA88" s="142"/>
      <c r="AB88" s="134"/>
      <c r="AC88" s="134"/>
      <c r="AD88" s="134"/>
      <c r="AE88" s="134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1"/>
      <c r="AS88" s="141"/>
      <c r="AT88" s="141"/>
      <c r="AU88" s="141"/>
      <c r="AV88" s="141"/>
      <c r="AW88" s="141"/>
      <c r="AX88" s="141"/>
      <c r="AY88" s="141"/>
      <c r="AZ88" s="141"/>
    </row>
    <row r="89" spans="1:52" s="32" customFormat="1" ht="40.5">
      <c r="A89" s="563" t="str">
        <f>E88</f>
        <v>VII</v>
      </c>
      <c r="B89" s="56" t="s">
        <v>46</v>
      </c>
      <c r="C89" s="565"/>
      <c r="D89" s="87" t="s">
        <v>7</v>
      </c>
      <c r="E89" s="88">
        <f>'Приложение 1 (ОТЧЕТНЫЙ ПЕРИОД) '!E280</f>
        <v>0</v>
      </c>
      <c r="F89" s="88">
        <f>'Приложение 1 (ОТЧЕТНЫЙ ПЕРИОД) '!F280</f>
        <v>0</v>
      </c>
      <c r="G89" s="88">
        <f>'Приложение 1 (ОТЧЕТНЫЙ ПЕРИОД) '!G280</f>
        <v>0</v>
      </c>
      <c r="H89" s="88">
        <f>'Приложение 1 (ОТЧЕТНЫЙ ПЕРИОД) '!H280</f>
        <v>0</v>
      </c>
      <c r="I89" s="88">
        <f>'Приложение 1 (ОТЧЕТНЫЙ ПЕРИОД) '!I280</f>
        <v>0</v>
      </c>
      <c r="J89" s="697"/>
      <c r="K89" s="275">
        <f>'Приложение 1 (ОТЧЕТНЫЙ ПЕРИОД) '!K280</f>
        <v>0</v>
      </c>
      <c r="L89" s="88">
        <f>'Приложение 1 (ОТЧЕТНЫЙ ПЕРИОД) '!L280</f>
        <v>0</v>
      </c>
      <c r="M89" s="88">
        <f>'Приложение 1 (ОТЧЕТНЫЙ ПЕРИОД) '!M280</f>
        <v>0</v>
      </c>
      <c r="N89" s="89">
        <f>'Приложение 1 (ОТЧЕТНЫЙ ПЕРИОД) '!N280</f>
        <v>0</v>
      </c>
      <c r="O89" s="141"/>
      <c r="P89" s="226"/>
      <c r="Q89" s="142"/>
      <c r="R89" s="710" t="str">
        <f>B90</f>
        <v>ПРОИЗВОДИТЕЛЬНОСТЬ ТРУДА</v>
      </c>
      <c r="S89" s="161" t="str">
        <f>D89</f>
        <v>Всего</v>
      </c>
      <c r="T89" s="161">
        <f>E89</f>
        <v>0</v>
      </c>
      <c r="U89" s="161">
        <f t="shared" ref="U89:V89" si="30">F89</f>
        <v>0</v>
      </c>
      <c r="V89" s="161">
        <f t="shared" si="30"/>
        <v>0</v>
      </c>
      <c r="W89" s="161" t="e">
        <f>F89/E89%</f>
        <v>#DIV/0!</v>
      </c>
      <c r="X89" s="162" t="e">
        <f>G89/F89%</f>
        <v>#DIV/0!</v>
      </c>
      <c r="Y89" s="332" t="e">
        <f>V89/T89%</f>
        <v>#DIV/0!</v>
      </c>
      <c r="Z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1"/>
      <c r="AS89" s="141"/>
      <c r="AT89" s="141"/>
      <c r="AU89" s="141"/>
      <c r="AV89" s="141"/>
      <c r="AW89" s="141"/>
      <c r="AX89" s="141"/>
      <c r="AY89" s="141"/>
      <c r="AZ89" s="141"/>
    </row>
    <row r="90" spans="1:52" s="32" customFormat="1" ht="23.25" customHeight="1">
      <c r="A90" s="563"/>
      <c r="B90" s="570" t="str">
        <f>F88</f>
        <v>ПРОИЗВОДИТЕЛЬНОСТЬ ТРУДА</v>
      </c>
      <c r="C90" s="565"/>
      <c r="D90" s="42" t="s">
        <v>16</v>
      </c>
      <c r="E90" s="85">
        <f>'Приложение 1 (ОТЧЕТНЫЙ ПЕРИОД) '!E281</f>
        <v>0</v>
      </c>
      <c r="F90" s="85">
        <f>'Приложение 1 (ОТЧЕТНЫЙ ПЕРИОД) '!F281</f>
        <v>0</v>
      </c>
      <c r="G90" s="85">
        <f>'Приложение 1 (ОТЧЕТНЫЙ ПЕРИОД) '!G281</f>
        <v>0</v>
      </c>
      <c r="H90" s="85">
        <f>'Приложение 1 (ОТЧЕТНЫЙ ПЕРИОД) '!H281</f>
        <v>0</v>
      </c>
      <c r="I90" s="85">
        <f>'Приложение 1 (ОТЧЕТНЫЙ ПЕРИОД) '!I281</f>
        <v>0</v>
      </c>
      <c r="J90" s="683"/>
      <c r="K90" s="276">
        <f>'Приложение 1 (ОТЧЕТНЫЙ ПЕРИОД) '!K281</f>
        <v>0</v>
      </c>
      <c r="L90" s="85">
        <f>'Приложение 1 (ОТЧЕТНЫЙ ПЕРИОД) '!L281</f>
        <v>0</v>
      </c>
      <c r="M90" s="85">
        <f>'Приложение 1 (ОТЧЕТНЫЙ ПЕРИОД) '!M281</f>
        <v>0</v>
      </c>
      <c r="N90" s="90">
        <f>'Приложение 1 (ОТЧЕТНЫЙ ПЕРИОД) '!N281</f>
        <v>0</v>
      </c>
      <c r="O90" s="141"/>
      <c r="P90" s="226"/>
      <c r="Q90" s="142"/>
      <c r="R90" s="711"/>
      <c r="S90" s="159"/>
      <c r="T90" s="159"/>
      <c r="U90" s="159"/>
      <c r="V90" s="159"/>
      <c r="W90" s="155"/>
      <c r="X90" s="156"/>
      <c r="Y90" s="142"/>
      <c r="Z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1"/>
      <c r="AS90" s="141"/>
      <c r="AT90" s="141"/>
      <c r="AU90" s="141"/>
      <c r="AV90" s="141"/>
      <c r="AW90" s="141"/>
      <c r="AX90" s="141"/>
      <c r="AY90" s="141"/>
      <c r="AZ90" s="141"/>
    </row>
    <row r="91" spans="1:52" s="32" customFormat="1" ht="23.25" customHeight="1">
      <c r="A91" s="563"/>
      <c r="B91" s="571"/>
      <c r="C91" s="565"/>
      <c r="D91" s="42" t="s">
        <v>8</v>
      </c>
      <c r="E91" s="85">
        <f>'Приложение 1 (ОТЧЕТНЫЙ ПЕРИОД) '!E282</f>
        <v>0</v>
      </c>
      <c r="F91" s="85">
        <f>'Приложение 1 (ОТЧЕТНЫЙ ПЕРИОД) '!F282</f>
        <v>0</v>
      </c>
      <c r="G91" s="85">
        <f>'Приложение 1 (ОТЧЕТНЫЙ ПЕРИОД) '!G282</f>
        <v>0</v>
      </c>
      <c r="H91" s="85">
        <f>'Приложение 1 (ОТЧЕТНЫЙ ПЕРИОД) '!H282</f>
        <v>0</v>
      </c>
      <c r="I91" s="85">
        <f>'Приложение 1 (ОТЧЕТНЫЙ ПЕРИОД) '!I282</f>
        <v>0</v>
      </c>
      <c r="J91" s="683"/>
      <c r="K91" s="276">
        <f>'Приложение 1 (ОТЧЕТНЫЙ ПЕРИОД) '!K282</f>
        <v>0</v>
      </c>
      <c r="L91" s="85">
        <f>'Приложение 1 (ОТЧЕТНЫЙ ПЕРИОД) '!L282</f>
        <v>0</v>
      </c>
      <c r="M91" s="85">
        <f>'Приложение 1 (ОТЧЕТНЫЙ ПЕРИОД) '!M282</f>
        <v>0</v>
      </c>
      <c r="N91" s="90">
        <f>'Приложение 1 (ОТЧЕТНЫЙ ПЕРИОД) '!N282</f>
        <v>0</v>
      </c>
      <c r="O91" s="141"/>
      <c r="P91" s="226"/>
      <c r="Q91" s="142"/>
      <c r="R91" s="711"/>
      <c r="S91" s="159"/>
      <c r="T91" s="159"/>
      <c r="U91" s="159"/>
      <c r="V91" s="159"/>
      <c r="W91" s="155"/>
      <c r="X91" s="156"/>
      <c r="Y91" s="142"/>
      <c r="Z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1"/>
      <c r="AS91" s="141"/>
      <c r="AT91" s="141"/>
      <c r="AU91" s="141"/>
      <c r="AV91" s="141"/>
      <c r="AW91" s="141"/>
      <c r="AX91" s="141"/>
      <c r="AY91" s="141"/>
      <c r="AZ91" s="141"/>
    </row>
    <row r="92" spans="1:52" s="32" customFormat="1" ht="23.25" customHeight="1" thickBot="1">
      <c r="A92" s="564"/>
      <c r="B92" s="572"/>
      <c r="C92" s="566"/>
      <c r="D92" s="368" t="s">
        <v>9</v>
      </c>
      <c r="E92" s="407">
        <f>'Приложение 1 (ОТЧЕТНЫЙ ПЕРИОД) '!E283</f>
        <v>0</v>
      </c>
      <c r="F92" s="407">
        <f>'Приложение 1 (ОТЧЕТНЫЙ ПЕРИОД) '!F283</f>
        <v>0</v>
      </c>
      <c r="G92" s="407">
        <f>'Приложение 1 (ОТЧЕТНЫЙ ПЕРИОД) '!G283</f>
        <v>0</v>
      </c>
      <c r="H92" s="407">
        <f>'Приложение 1 (ОТЧЕТНЫЙ ПЕРИОД) '!H283</f>
        <v>0</v>
      </c>
      <c r="I92" s="407">
        <f>'Приложение 1 (ОТЧЕТНЫЙ ПЕРИОД) '!I283</f>
        <v>0</v>
      </c>
      <c r="J92" s="698"/>
      <c r="K92" s="408">
        <f>'Приложение 1 (ОТЧЕТНЫЙ ПЕРИОД) '!K283</f>
        <v>0</v>
      </c>
      <c r="L92" s="407">
        <f>'Приложение 1 (ОТЧЕТНЫЙ ПЕРИОД) '!L283</f>
        <v>0</v>
      </c>
      <c r="M92" s="407">
        <f>'Приложение 1 (ОТЧЕТНЫЙ ПЕРИОД) '!M283</f>
        <v>0</v>
      </c>
      <c r="N92" s="409">
        <f>'Приложение 1 (ОТЧЕТНЫЙ ПЕРИОД) '!N283</f>
        <v>0</v>
      </c>
      <c r="O92" s="141"/>
      <c r="P92" s="226"/>
      <c r="Q92" s="142"/>
      <c r="R92" s="712"/>
      <c r="S92" s="160"/>
      <c r="T92" s="160"/>
      <c r="U92" s="160"/>
      <c r="V92" s="160"/>
      <c r="W92" s="157"/>
      <c r="X92" s="158"/>
      <c r="Y92" s="142"/>
      <c r="Z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1"/>
      <c r="AS92" s="141"/>
      <c r="AT92" s="141"/>
      <c r="AU92" s="141"/>
      <c r="AV92" s="141"/>
      <c r="AW92" s="141"/>
      <c r="AX92" s="141"/>
      <c r="AY92" s="141"/>
      <c r="AZ92" s="141"/>
    </row>
    <row r="93" spans="1:52" s="32" customFormat="1" ht="23.25">
      <c r="A93"/>
      <c r="B93"/>
      <c r="C93" s="95"/>
      <c r="D93" s="96" t="s">
        <v>71</v>
      </c>
      <c r="E93" s="97">
        <f>E90+E91+E92</f>
        <v>0</v>
      </c>
      <c r="F93" s="97">
        <f>F90+F91+F92</f>
        <v>0</v>
      </c>
      <c r="G93" s="97">
        <f>G90+G91+G92</f>
        <v>0</v>
      </c>
      <c r="H93" s="97">
        <f>H90+H91+H92</f>
        <v>0</v>
      </c>
      <c r="I93" s="97">
        <f>I90+I91+I92</f>
        <v>0</v>
      </c>
      <c r="J93" s="97"/>
      <c r="K93" s="273">
        <f>K90+K91+K92</f>
        <v>0</v>
      </c>
      <c r="L93" s="97">
        <f>L90+L91+L92</f>
        <v>0</v>
      </c>
      <c r="M93" s="97">
        <f>M90+M91+M92</f>
        <v>0</v>
      </c>
      <c r="N93" s="97">
        <f>N90+N91+N92</f>
        <v>0</v>
      </c>
      <c r="O93" s="146"/>
      <c r="P93" s="230">
        <f>SUM(E93:O93)</f>
        <v>0</v>
      </c>
      <c r="Q93" s="142"/>
      <c r="R93" s="142"/>
      <c r="S93" s="134"/>
      <c r="T93" s="134"/>
      <c r="U93" s="134"/>
      <c r="V93" s="134"/>
      <c r="W93" s="142"/>
      <c r="X93" s="142"/>
      <c r="Y93" s="142"/>
      <c r="Z93" s="142"/>
      <c r="AA93" s="142"/>
      <c r="AB93" s="134"/>
      <c r="AC93" s="134"/>
      <c r="AD93" s="134"/>
      <c r="AE93" s="134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1"/>
      <c r="AS93" s="141"/>
      <c r="AT93" s="141"/>
      <c r="AU93" s="141"/>
      <c r="AV93" s="141"/>
      <c r="AW93" s="141"/>
      <c r="AX93" s="141"/>
      <c r="AY93" s="141"/>
      <c r="AZ93" s="141"/>
    </row>
    <row r="94" spans="1:52" s="32" customFormat="1" ht="24" thickBot="1">
      <c r="A94"/>
      <c r="B94"/>
      <c r="C94"/>
      <c r="D94" s="94" t="s">
        <v>71</v>
      </c>
      <c r="E94" s="93">
        <f>E93-E89</f>
        <v>0</v>
      </c>
      <c r="F94" s="93">
        <f>F93-F89</f>
        <v>0</v>
      </c>
      <c r="G94" s="93">
        <f>G93-G89</f>
        <v>0</v>
      </c>
      <c r="H94" s="93">
        <f>H93-H89</f>
        <v>0</v>
      </c>
      <c r="I94" s="93">
        <f>I93-I89</f>
        <v>0</v>
      </c>
      <c r="J94" s="93"/>
      <c r="K94" s="274">
        <f>K93-K89</f>
        <v>0</v>
      </c>
      <c r="L94" s="93">
        <f>L93-L89</f>
        <v>0</v>
      </c>
      <c r="M94" s="93">
        <f>M93-M89</f>
        <v>0</v>
      </c>
      <c r="N94" s="93">
        <f>N93-N89</f>
        <v>0</v>
      </c>
      <c r="O94" s="138"/>
      <c r="P94" s="229">
        <f>SUM(E94:O94)</f>
        <v>0</v>
      </c>
      <c r="Q94" s="142"/>
      <c r="R94" s="142"/>
      <c r="S94" s="134"/>
      <c r="T94" s="134"/>
      <c r="U94" s="134"/>
      <c r="V94" s="134"/>
      <c r="W94" s="142"/>
      <c r="X94" s="142"/>
      <c r="Y94" s="142"/>
      <c r="Z94" s="142"/>
      <c r="AA94" s="142"/>
      <c r="AB94" s="134"/>
      <c r="AC94" s="134"/>
      <c r="AD94" s="134"/>
      <c r="AE94" s="134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1"/>
      <c r="AS94" s="141"/>
      <c r="AT94" s="141"/>
      <c r="AU94" s="141"/>
      <c r="AV94" s="141"/>
      <c r="AW94" s="141"/>
      <c r="AX94" s="141"/>
      <c r="AY94" s="141"/>
      <c r="AZ94" s="141"/>
    </row>
    <row r="95" spans="1:52" s="32" customFormat="1" ht="36.75" customHeight="1" thickBot="1">
      <c r="A95" s="52"/>
      <c r="B95" s="53"/>
      <c r="C95" s="53"/>
      <c r="D95" s="53"/>
      <c r="E95" s="82" t="s">
        <v>62</v>
      </c>
      <c r="F95" s="81" t="s">
        <v>61</v>
      </c>
      <c r="G95" s="83"/>
      <c r="H95" s="53"/>
      <c r="I95" s="53"/>
      <c r="J95" s="53"/>
      <c r="K95" s="245"/>
      <c r="L95" s="53"/>
      <c r="M95" s="53"/>
      <c r="N95" s="54"/>
      <c r="O95" s="141"/>
      <c r="P95" s="226"/>
      <c r="Q95" s="142"/>
      <c r="R95" s="142"/>
      <c r="S95" s="134"/>
      <c r="T95" s="134"/>
      <c r="U95" s="134"/>
      <c r="V95" s="134"/>
      <c r="W95" s="142"/>
      <c r="X95" s="142"/>
      <c r="Y95" s="142"/>
      <c r="Z95" s="142"/>
      <c r="AA95" s="142"/>
      <c r="AB95" s="134"/>
      <c r="AC95" s="134"/>
      <c r="AD95" s="134"/>
      <c r="AE95" s="134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1"/>
      <c r="AS95" s="141"/>
      <c r="AT95" s="141"/>
      <c r="AU95" s="141"/>
      <c r="AV95" s="141"/>
      <c r="AW95" s="141"/>
      <c r="AX95" s="141"/>
      <c r="AY95" s="141"/>
      <c r="AZ95" s="141"/>
    </row>
    <row r="96" spans="1:52" s="32" customFormat="1" ht="40.5">
      <c r="A96" s="563" t="str">
        <f>E95</f>
        <v>VIII</v>
      </c>
      <c r="B96" s="56" t="s">
        <v>46</v>
      </c>
      <c r="C96" s="565"/>
      <c r="D96" s="87" t="s">
        <v>7</v>
      </c>
      <c r="E96" s="88">
        <f>'Приложение 1 (ОТЧЕТНЫЙ ПЕРИОД) '!E309</f>
        <v>0</v>
      </c>
      <c r="F96" s="88">
        <f>'Приложение 1 (ОТЧЕТНЫЙ ПЕРИОД) '!F309</f>
        <v>0</v>
      </c>
      <c r="G96" s="88">
        <f>'Приложение 1 (ОТЧЕТНЫЙ ПЕРИОД) '!G309</f>
        <v>0</v>
      </c>
      <c r="H96" s="88">
        <f>'Приложение 1 (ОТЧЕТНЫЙ ПЕРИОД) '!H309</f>
        <v>0</v>
      </c>
      <c r="I96" s="88">
        <f>'Приложение 1 (ОТЧЕТНЫЙ ПЕРИОД) '!I309</f>
        <v>0</v>
      </c>
      <c r="J96" s="697"/>
      <c r="K96" s="275">
        <f>'Приложение 1 (ОТЧЕТНЫЙ ПЕРИОД) '!K309</f>
        <v>0</v>
      </c>
      <c r="L96" s="88">
        <f>'Приложение 1 (ОТЧЕТНЫЙ ПЕРИОД) '!L309</f>
        <v>0</v>
      </c>
      <c r="M96" s="88">
        <f>'Приложение 1 (ОТЧЕТНЫЙ ПЕРИОД) '!M309</f>
        <v>0</v>
      </c>
      <c r="N96" s="89">
        <f>'Приложение 1 (ОТЧЕТНЫЙ ПЕРИОД) '!N309</f>
        <v>0</v>
      </c>
      <c r="O96" s="141"/>
      <c r="P96" s="226"/>
      <c r="Q96" s="142"/>
      <c r="R96" s="710" t="str">
        <f>B97</f>
        <v>НАУКА</v>
      </c>
      <c r="S96" s="161" t="str">
        <f>D96</f>
        <v>Всего</v>
      </c>
      <c r="T96" s="161">
        <f>E96</f>
        <v>0</v>
      </c>
      <c r="U96" s="161">
        <f t="shared" ref="U96:V96" si="31">F96</f>
        <v>0</v>
      </c>
      <c r="V96" s="161">
        <f t="shared" si="31"/>
        <v>0</v>
      </c>
      <c r="W96" s="161" t="e">
        <f>F96/E96%</f>
        <v>#DIV/0!</v>
      </c>
      <c r="X96" s="162" t="e">
        <f>G96/F96%</f>
        <v>#DIV/0!</v>
      </c>
      <c r="Y96" s="332" t="e">
        <f>V96/T96%</f>
        <v>#DIV/0!</v>
      </c>
      <c r="Z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1"/>
      <c r="AS96" s="141"/>
      <c r="AT96" s="141"/>
      <c r="AU96" s="141"/>
      <c r="AV96" s="141"/>
      <c r="AW96" s="141"/>
      <c r="AX96" s="141"/>
      <c r="AY96" s="141"/>
      <c r="AZ96" s="141"/>
    </row>
    <row r="97" spans="1:52" s="32" customFormat="1" ht="20.25" customHeight="1">
      <c r="A97" s="563"/>
      <c r="B97" s="570" t="str">
        <f>F95</f>
        <v>НАУКА</v>
      </c>
      <c r="C97" s="565"/>
      <c r="D97" s="42" t="s">
        <v>16</v>
      </c>
      <c r="E97" s="85">
        <f>'Приложение 1 (ОТЧЕТНЫЙ ПЕРИОД) '!E310</f>
        <v>0</v>
      </c>
      <c r="F97" s="85">
        <f>'Приложение 1 (ОТЧЕТНЫЙ ПЕРИОД) '!F310</f>
        <v>0</v>
      </c>
      <c r="G97" s="85">
        <f>'Приложение 1 (ОТЧЕТНЫЙ ПЕРИОД) '!G310</f>
        <v>0</v>
      </c>
      <c r="H97" s="85">
        <f>'Приложение 1 (ОТЧЕТНЫЙ ПЕРИОД) '!H310</f>
        <v>0</v>
      </c>
      <c r="I97" s="85">
        <f>'Приложение 1 (ОТЧЕТНЫЙ ПЕРИОД) '!I310</f>
        <v>0</v>
      </c>
      <c r="J97" s="683"/>
      <c r="K97" s="276">
        <f>'Приложение 1 (ОТЧЕТНЫЙ ПЕРИОД) '!K310</f>
        <v>0</v>
      </c>
      <c r="L97" s="85">
        <f>'Приложение 1 (ОТЧЕТНЫЙ ПЕРИОД) '!L310</f>
        <v>0</v>
      </c>
      <c r="M97" s="85">
        <f>'Приложение 1 (ОТЧЕТНЫЙ ПЕРИОД) '!M310</f>
        <v>0</v>
      </c>
      <c r="N97" s="90">
        <f>'Приложение 1 (ОТЧЕТНЫЙ ПЕРИОД) '!N310</f>
        <v>0</v>
      </c>
      <c r="O97" s="141"/>
      <c r="P97" s="226"/>
      <c r="Q97" s="142"/>
      <c r="R97" s="711"/>
      <c r="S97" s="159"/>
      <c r="T97" s="159"/>
      <c r="U97" s="159"/>
      <c r="V97" s="159"/>
      <c r="W97" s="155"/>
      <c r="X97" s="156"/>
      <c r="Y97" s="142"/>
      <c r="Z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1"/>
      <c r="AS97" s="141"/>
      <c r="AT97" s="141"/>
      <c r="AU97" s="141"/>
      <c r="AV97" s="141"/>
      <c r="AW97" s="141"/>
      <c r="AX97" s="141"/>
      <c r="AY97" s="141"/>
      <c r="AZ97" s="141"/>
    </row>
    <row r="98" spans="1:52" s="32" customFormat="1" ht="20.25" customHeight="1">
      <c r="A98" s="563"/>
      <c r="B98" s="571"/>
      <c r="C98" s="565"/>
      <c r="D98" s="42" t="s">
        <v>8</v>
      </c>
      <c r="E98" s="85">
        <f>'Приложение 1 (ОТЧЕТНЫЙ ПЕРИОД) '!E311</f>
        <v>0</v>
      </c>
      <c r="F98" s="85">
        <f>'Приложение 1 (ОТЧЕТНЫЙ ПЕРИОД) '!F311</f>
        <v>0</v>
      </c>
      <c r="G98" s="85">
        <f>'Приложение 1 (ОТЧЕТНЫЙ ПЕРИОД) '!G311</f>
        <v>0</v>
      </c>
      <c r="H98" s="85">
        <f>'Приложение 1 (ОТЧЕТНЫЙ ПЕРИОД) '!H311</f>
        <v>0</v>
      </c>
      <c r="I98" s="85">
        <f>'Приложение 1 (ОТЧЕТНЫЙ ПЕРИОД) '!I311</f>
        <v>0</v>
      </c>
      <c r="J98" s="683"/>
      <c r="K98" s="276">
        <f>'Приложение 1 (ОТЧЕТНЫЙ ПЕРИОД) '!K311</f>
        <v>0</v>
      </c>
      <c r="L98" s="85">
        <f>'Приложение 1 (ОТЧЕТНЫЙ ПЕРИОД) '!L311</f>
        <v>0</v>
      </c>
      <c r="M98" s="85">
        <f>'Приложение 1 (ОТЧЕТНЫЙ ПЕРИОД) '!M311</f>
        <v>0</v>
      </c>
      <c r="N98" s="90">
        <f>'Приложение 1 (ОТЧЕТНЫЙ ПЕРИОД) '!N311</f>
        <v>0</v>
      </c>
      <c r="O98" s="141"/>
      <c r="P98" s="226"/>
      <c r="Q98" s="142"/>
      <c r="R98" s="711"/>
      <c r="S98" s="159"/>
      <c r="T98" s="159"/>
      <c r="U98" s="159"/>
      <c r="V98" s="159"/>
      <c r="W98" s="155"/>
      <c r="X98" s="156"/>
      <c r="Y98" s="142"/>
      <c r="Z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1"/>
      <c r="AS98" s="141"/>
      <c r="AT98" s="141"/>
      <c r="AU98" s="141"/>
      <c r="AV98" s="141"/>
      <c r="AW98" s="141"/>
      <c r="AX98" s="141"/>
      <c r="AY98" s="141"/>
      <c r="AZ98" s="141"/>
    </row>
    <row r="99" spans="1:52" s="32" customFormat="1" ht="21" customHeight="1" thickBot="1">
      <c r="A99" s="564"/>
      <c r="B99" s="572"/>
      <c r="C99" s="566"/>
      <c r="D99" s="368" t="s">
        <v>9</v>
      </c>
      <c r="E99" s="407">
        <f>'Приложение 1 (ОТЧЕТНЫЙ ПЕРИОД) '!E312</f>
        <v>0</v>
      </c>
      <c r="F99" s="407">
        <f>'Приложение 1 (ОТЧЕТНЫЙ ПЕРИОД) '!F312</f>
        <v>0</v>
      </c>
      <c r="G99" s="407">
        <f>'Приложение 1 (ОТЧЕТНЫЙ ПЕРИОД) '!G312</f>
        <v>0</v>
      </c>
      <c r="H99" s="407">
        <f>'Приложение 1 (ОТЧЕТНЫЙ ПЕРИОД) '!H312</f>
        <v>0</v>
      </c>
      <c r="I99" s="407">
        <f>'Приложение 1 (ОТЧЕТНЫЙ ПЕРИОД) '!I312</f>
        <v>0</v>
      </c>
      <c r="J99" s="698"/>
      <c r="K99" s="408">
        <f>'Приложение 1 (ОТЧЕТНЫЙ ПЕРИОД) '!K312</f>
        <v>0</v>
      </c>
      <c r="L99" s="407">
        <f>'Приложение 1 (ОТЧЕТНЫЙ ПЕРИОД) '!L312</f>
        <v>0</v>
      </c>
      <c r="M99" s="407">
        <f>'Приложение 1 (ОТЧЕТНЫЙ ПЕРИОД) '!M312</f>
        <v>0</v>
      </c>
      <c r="N99" s="409">
        <f>'Приложение 1 (ОТЧЕТНЫЙ ПЕРИОД) '!N312</f>
        <v>0</v>
      </c>
      <c r="O99" s="141"/>
      <c r="P99" s="226"/>
      <c r="Q99" s="142"/>
      <c r="R99" s="712"/>
      <c r="S99" s="160"/>
      <c r="T99" s="160"/>
      <c r="U99" s="160"/>
      <c r="V99" s="160"/>
      <c r="W99" s="157"/>
      <c r="X99" s="158"/>
      <c r="Y99" s="142"/>
      <c r="Z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1"/>
      <c r="AS99" s="141"/>
      <c r="AT99" s="141"/>
      <c r="AU99" s="141"/>
      <c r="AV99" s="141"/>
      <c r="AW99" s="141"/>
      <c r="AX99" s="141"/>
      <c r="AY99" s="141"/>
      <c r="AZ99" s="141"/>
    </row>
    <row r="100" spans="1:52" s="32" customFormat="1" ht="23.25">
      <c r="A100"/>
      <c r="B100"/>
      <c r="C100" s="95"/>
      <c r="D100" s="96" t="s">
        <v>71</v>
      </c>
      <c r="E100" s="97">
        <f>E97+E98+E99</f>
        <v>0</v>
      </c>
      <c r="F100" s="97">
        <f>F97+F98+F99</f>
        <v>0</v>
      </c>
      <c r="G100" s="97">
        <f>G97+G98+G99</f>
        <v>0</v>
      </c>
      <c r="H100" s="97">
        <f>H97+H98+H99</f>
        <v>0</v>
      </c>
      <c r="I100" s="97">
        <f>I97+I98+I99</f>
        <v>0</v>
      </c>
      <c r="J100" s="97"/>
      <c r="K100" s="273">
        <f>K97+K98+K99</f>
        <v>0</v>
      </c>
      <c r="L100" s="97">
        <f>L97+L98+L99</f>
        <v>0</v>
      </c>
      <c r="M100" s="97">
        <f>M97+M98+M99</f>
        <v>0</v>
      </c>
      <c r="N100" s="97">
        <f>N97+N98+N99</f>
        <v>0</v>
      </c>
      <c r="O100" s="146"/>
      <c r="P100" s="230">
        <f>SUM(E100:O100)</f>
        <v>0</v>
      </c>
      <c r="Q100" s="142"/>
      <c r="R100" s="142"/>
      <c r="S100" s="134"/>
      <c r="T100" s="134"/>
      <c r="U100" s="134"/>
      <c r="V100" s="134"/>
      <c r="W100" s="142"/>
      <c r="X100" s="142"/>
      <c r="Y100" s="142"/>
      <c r="Z100" s="142"/>
      <c r="AA100" s="142"/>
      <c r="AB100" s="134"/>
      <c r="AC100" s="134"/>
      <c r="AD100" s="134"/>
      <c r="AE100" s="134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1"/>
      <c r="AS100" s="141"/>
      <c r="AT100" s="141"/>
      <c r="AU100" s="141"/>
      <c r="AV100" s="141"/>
      <c r="AW100" s="141"/>
      <c r="AX100" s="141"/>
      <c r="AY100" s="141"/>
      <c r="AZ100" s="141"/>
    </row>
    <row r="101" spans="1:52" s="32" customFormat="1" ht="24" thickBot="1">
      <c r="A101"/>
      <c r="B101"/>
      <c r="C101"/>
      <c r="D101" s="94" t="s">
        <v>71</v>
      </c>
      <c r="E101" s="93">
        <f>E100-E96</f>
        <v>0</v>
      </c>
      <c r="F101" s="93">
        <f>F100-F96</f>
        <v>0</v>
      </c>
      <c r="G101" s="93">
        <f>G100-G96</f>
        <v>0</v>
      </c>
      <c r="H101" s="93">
        <f>H100-H96</f>
        <v>0</v>
      </c>
      <c r="I101" s="93">
        <f>I100-I96</f>
        <v>0</v>
      </c>
      <c r="J101" s="93"/>
      <c r="K101" s="274">
        <f>K100-K96</f>
        <v>0</v>
      </c>
      <c r="L101" s="93">
        <f>L100-L96</f>
        <v>0</v>
      </c>
      <c r="M101" s="93">
        <f>M100-M96</f>
        <v>0</v>
      </c>
      <c r="N101" s="93">
        <f>N100-N96</f>
        <v>0</v>
      </c>
      <c r="O101" s="138"/>
      <c r="P101" s="229">
        <f>SUM(E101:O101)</f>
        <v>0</v>
      </c>
      <c r="Q101" s="142"/>
      <c r="R101" s="142"/>
      <c r="S101" s="134"/>
      <c r="T101" s="134"/>
      <c r="U101" s="134"/>
      <c r="V101" s="134"/>
      <c r="W101" s="142"/>
      <c r="X101" s="142"/>
      <c r="Y101" s="142"/>
      <c r="Z101" s="142"/>
      <c r="AA101" s="142"/>
      <c r="AB101" s="134"/>
      <c r="AC101" s="134"/>
      <c r="AD101" s="134"/>
      <c r="AE101" s="134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1"/>
      <c r="AS101" s="141"/>
      <c r="AT101" s="141"/>
      <c r="AU101" s="141"/>
      <c r="AV101" s="141"/>
      <c r="AW101" s="141"/>
      <c r="AX101" s="141"/>
      <c r="AY101" s="141"/>
      <c r="AZ101" s="141"/>
    </row>
    <row r="102" spans="1:52" s="32" customFormat="1" ht="38.25" customHeight="1" thickBot="1">
      <c r="A102" s="52"/>
      <c r="B102" s="53"/>
      <c r="C102" s="53"/>
      <c r="D102" s="53"/>
      <c r="E102" s="82" t="s">
        <v>64</v>
      </c>
      <c r="F102" s="81" t="s">
        <v>63</v>
      </c>
      <c r="G102" s="83"/>
      <c r="H102" s="53"/>
      <c r="I102" s="53"/>
      <c r="J102" s="53"/>
      <c r="K102" s="245"/>
      <c r="L102" s="53"/>
      <c r="M102" s="53"/>
      <c r="N102" s="54"/>
      <c r="O102" s="141"/>
      <c r="P102" s="226"/>
      <c r="Q102" s="142"/>
      <c r="R102" s="142"/>
      <c r="S102" s="134"/>
      <c r="T102" s="134"/>
      <c r="U102" s="134"/>
      <c r="V102" s="134"/>
      <c r="W102" s="142"/>
      <c r="X102" s="142"/>
      <c r="Y102" s="142"/>
      <c r="Z102" s="142"/>
      <c r="AA102" s="142"/>
      <c r="AB102" s="134"/>
      <c r="AC102" s="134"/>
      <c r="AD102" s="134"/>
      <c r="AE102" s="134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1"/>
      <c r="AS102" s="141"/>
      <c r="AT102" s="141"/>
      <c r="AU102" s="141"/>
      <c r="AV102" s="141"/>
      <c r="AW102" s="141"/>
      <c r="AX102" s="141"/>
      <c r="AY102" s="141"/>
      <c r="AZ102" s="141"/>
    </row>
    <row r="103" spans="1:52" s="32" customFormat="1" ht="40.5">
      <c r="A103" s="563" t="str">
        <f>E102</f>
        <v>IX</v>
      </c>
      <c r="B103" s="56" t="s">
        <v>46</v>
      </c>
      <c r="C103" s="565"/>
      <c r="D103" s="87" t="s">
        <v>7</v>
      </c>
      <c r="E103" s="88">
        <f>'Приложение 1 (ОТЧЕТНЫЙ ПЕРИОД) '!E353</f>
        <v>0</v>
      </c>
      <c r="F103" s="88">
        <f>'Приложение 1 (ОТЧЕТНЫЙ ПЕРИОД) '!F353</f>
        <v>0</v>
      </c>
      <c r="G103" s="88">
        <f>'Приложение 1 (ОТЧЕТНЫЙ ПЕРИОД) '!G353</f>
        <v>0</v>
      </c>
      <c r="H103" s="88">
        <f>'Приложение 1 (ОТЧЕТНЫЙ ПЕРИОД) '!H353</f>
        <v>0</v>
      </c>
      <c r="I103" s="88">
        <f>'Приложение 1 (ОТЧЕТНЫЙ ПЕРИОД) '!I353</f>
        <v>0</v>
      </c>
      <c r="J103" s="697"/>
      <c r="K103" s="275">
        <f>'Приложение 1 (ОТЧЕТНЫЙ ПЕРИОД) '!K353</f>
        <v>0</v>
      </c>
      <c r="L103" s="88">
        <f>'Приложение 1 (ОТЧЕТНЫЙ ПЕРИОД) '!L353</f>
        <v>0</v>
      </c>
      <c r="M103" s="88">
        <f>'Приложение 1 (ОТЧЕТНЫЙ ПЕРИОД) '!M353</f>
        <v>0</v>
      </c>
      <c r="N103" s="89">
        <f>'Приложение 1 (ОТЧЕТНЫЙ ПЕРИОД) '!N353</f>
        <v>0</v>
      </c>
      <c r="O103" s="141"/>
      <c r="P103" s="226"/>
      <c r="Q103" s="142"/>
      <c r="R103" s="710" t="str">
        <f>B104</f>
        <v>ЦИФРОВАЯ ЭКОНОМИКА</v>
      </c>
      <c r="S103" s="161" t="str">
        <f>D103</f>
        <v>Всего</v>
      </c>
      <c r="T103" s="161">
        <f>E103</f>
        <v>0</v>
      </c>
      <c r="U103" s="161">
        <f t="shared" ref="U103:V103" si="32">F103</f>
        <v>0</v>
      </c>
      <c r="V103" s="161">
        <f t="shared" si="32"/>
        <v>0</v>
      </c>
      <c r="W103" s="161" t="e">
        <f>F103/E103%</f>
        <v>#DIV/0!</v>
      </c>
      <c r="X103" s="162" t="e">
        <f>G103/F103%</f>
        <v>#DIV/0!</v>
      </c>
      <c r="Y103" s="332" t="e">
        <f>V103/T103%</f>
        <v>#DIV/0!</v>
      </c>
      <c r="Z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1"/>
      <c r="AS103" s="141"/>
      <c r="AT103" s="141"/>
      <c r="AU103" s="141"/>
      <c r="AV103" s="141"/>
      <c r="AW103" s="141"/>
      <c r="AX103" s="141"/>
      <c r="AY103" s="141"/>
      <c r="AZ103" s="141"/>
    </row>
    <row r="104" spans="1:52" s="32" customFormat="1" ht="23.25" customHeight="1">
      <c r="A104" s="563"/>
      <c r="B104" s="570" t="str">
        <f>F102</f>
        <v>ЦИФРОВАЯ ЭКОНОМИКА</v>
      </c>
      <c r="C104" s="565"/>
      <c r="D104" s="42" t="s">
        <v>16</v>
      </c>
      <c r="E104" s="85">
        <f>'Приложение 1 (ОТЧЕТНЫЙ ПЕРИОД) '!E354</f>
        <v>0</v>
      </c>
      <c r="F104" s="85">
        <f>'Приложение 1 (ОТЧЕТНЫЙ ПЕРИОД) '!F354</f>
        <v>0</v>
      </c>
      <c r="G104" s="85">
        <f>'Приложение 1 (ОТЧЕТНЫЙ ПЕРИОД) '!G354</f>
        <v>0</v>
      </c>
      <c r="H104" s="85">
        <f>'Приложение 1 (ОТЧЕТНЫЙ ПЕРИОД) '!H354</f>
        <v>0</v>
      </c>
      <c r="I104" s="85">
        <f>'Приложение 1 (ОТЧЕТНЫЙ ПЕРИОД) '!I354</f>
        <v>0</v>
      </c>
      <c r="J104" s="683"/>
      <c r="K104" s="276">
        <f>'Приложение 1 (ОТЧЕТНЫЙ ПЕРИОД) '!K354</f>
        <v>0</v>
      </c>
      <c r="L104" s="85">
        <f>'Приложение 1 (ОТЧЕТНЫЙ ПЕРИОД) '!L354</f>
        <v>0</v>
      </c>
      <c r="M104" s="85">
        <f>'Приложение 1 (ОТЧЕТНЫЙ ПЕРИОД) '!M354</f>
        <v>0</v>
      </c>
      <c r="N104" s="90">
        <f>'Приложение 1 (ОТЧЕТНЫЙ ПЕРИОД) '!N354</f>
        <v>0</v>
      </c>
      <c r="O104" s="141"/>
      <c r="P104" s="226"/>
      <c r="Q104" s="142"/>
      <c r="R104" s="711"/>
      <c r="S104" s="159"/>
      <c r="T104" s="159"/>
      <c r="U104" s="159"/>
      <c r="V104" s="159"/>
      <c r="W104" s="155"/>
      <c r="X104" s="156"/>
      <c r="Y104" s="142"/>
      <c r="Z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1"/>
      <c r="AS104" s="141"/>
      <c r="AT104" s="141"/>
      <c r="AU104" s="141"/>
      <c r="AV104" s="141"/>
      <c r="AW104" s="141"/>
      <c r="AX104" s="141"/>
      <c r="AY104" s="141"/>
      <c r="AZ104" s="141"/>
    </row>
    <row r="105" spans="1:52" s="32" customFormat="1" ht="23.25" customHeight="1">
      <c r="A105" s="563"/>
      <c r="B105" s="571"/>
      <c r="C105" s="565"/>
      <c r="D105" s="42" t="s">
        <v>8</v>
      </c>
      <c r="E105" s="85">
        <f>'Приложение 1 (ОТЧЕТНЫЙ ПЕРИОД) '!E355</f>
        <v>0</v>
      </c>
      <c r="F105" s="85">
        <f>'Приложение 1 (ОТЧЕТНЫЙ ПЕРИОД) '!F355</f>
        <v>0</v>
      </c>
      <c r="G105" s="85">
        <f>'Приложение 1 (ОТЧЕТНЫЙ ПЕРИОД) '!G355</f>
        <v>0</v>
      </c>
      <c r="H105" s="85">
        <f>'Приложение 1 (ОТЧЕТНЫЙ ПЕРИОД) '!H355</f>
        <v>0</v>
      </c>
      <c r="I105" s="85">
        <f>'Приложение 1 (ОТЧЕТНЫЙ ПЕРИОД) '!I355</f>
        <v>0</v>
      </c>
      <c r="J105" s="683"/>
      <c r="K105" s="276">
        <f>'Приложение 1 (ОТЧЕТНЫЙ ПЕРИОД) '!K355</f>
        <v>0</v>
      </c>
      <c r="L105" s="85">
        <f>'Приложение 1 (ОТЧЕТНЫЙ ПЕРИОД) '!L355</f>
        <v>0</v>
      </c>
      <c r="M105" s="85">
        <f>'Приложение 1 (ОТЧЕТНЫЙ ПЕРИОД) '!M355</f>
        <v>0</v>
      </c>
      <c r="N105" s="90">
        <f>'Приложение 1 (ОТЧЕТНЫЙ ПЕРИОД) '!N355</f>
        <v>0</v>
      </c>
      <c r="O105" s="141"/>
      <c r="P105" s="226"/>
      <c r="Q105" s="142"/>
      <c r="R105" s="711"/>
      <c r="S105" s="159"/>
      <c r="T105" s="159"/>
      <c r="U105" s="159"/>
      <c r="V105" s="159"/>
      <c r="W105" s="155"/>
      <c r="X105" s="156"/>
      <c r="Y105" s="142"/>
      <c r="Z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1"/>
      <c r="AS105" s="141"/>
      <c r="AT105" s="141"/>
      <c r="AU105" s="141"/>
      <c r="AV105" s="141"/>
      <c r="AW105" s="141"/>
      <c r="AX105" s="141"/>
      <c r="AY105" s="141"/>
      <c r="AZ105" s="141"/>
    </row>
    <row r="106" spans="1:52" s="32" customFormat="1" ht="23.25" customHeight="1" thickBot="1">
      <c r="A106" s="564"/>
      <c r="B106" s="572"/>
      <c r="C106" s="566"/>
      <c r="D106" s="368" t="s">
        <v>9</v>
      </c>
      <c r="E106" s="407">
        <f>'Приложение 1 (ОТЧЕТНЫЙ ПЕРИОД) '!E356</f>
        <v>0</v>
      </c>
      <c r="F106" s="407">
        <f>'Приложение 1 (ОТЧЕТНЫЙ ПЕРИОД) '!F356</f>
        <v>0</v>
      </c>
      <c r="G106" s="407">
        <f>'Приложение 1 (ОТЧЕТНЫЙ ПЕРИОД) '!G356</f>
        <v>0</v>
      </c>
      <c r="H106" s="407">
        <f>'Приложение 1 (ОТЧЕТНЫЙ ПЕРИОД) '!H356</f>
        <v>0</v>
      </c>
      <c r="I106" s="407">
        <f>'Приложение 1 (ОТЧЕТНЫЙ ПЕРИОД) '!I356</f>
        <v>0</v>
      </c>
      <c r="J106" s="698"/>
      <c r="K106" s="408">
        <f>'Приложение 1 (ОТЧЕТНЫЙ ПЕРИОД) '!K356</f>
        <v>0</v>
      </c>
      <c r="L106" s="407">
        <f>'Приложение 1 (ОТЧЕТНЫЙ ПЕРИОД) '!L356</f>
        <v>0</v>
      </c>
      <c r="M106" s="407">
        <f>'Приложение 1 (ОТЧЕТНЫЙ ПЕРИОД) '!M356</f>
        <v>0</v>
      </c>
      <c r="N106" s="409">
        <f>'Приложение 1 (ОТЧЕТНЫЙ ПЕРИОД) '!N356</f>
        <v>0</v>
      </c>
      <c r="O106" s="141"/>
      <c r="P106" s="226"/>
      <c r="Q106" s="142"/>
      <c r="R106" s="712"/>
      <c r="S106" s="160"/>
      <c r="T106" s="160"/>
      <c r="U106" s="160"/>
      <c r="V106" s="160"/>
      <c r="W106" s="157"/>
      <c r="X106" s="158"/>
      <c r="Y106" s="142"/>
      <c r="Z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1"/>
      <c r="AS106" s="141"/>
      <c r="AT106" s="141"/>
      <c r="AU106" s="141"/>
      <c r="AV106" s="141"/>
      <c r="AW106" s="141"/>
      <c r="AX106" s="141"/>
      <c r="AY106" s="141"/>
      <c r="AZ106" s="141"/>
    </row>
    <row r="107" spans="1:52" s="32" customFormat="1" ht="23.25">
      <c r="A107"/>
      <c r="B107"/>
      <c r="C107" s="95"/>
      <c r="D107" s="96" t="s">
        <v>71</v>
      </c>
      <c r="E107" s="97">
        <f>E104+E105+E106</f>
        <v>0</v>
      </c>
      <c r="F107" s="97">
        <f>F104+F105+F106</f>
        <v>0</v>
      </c>
      <c r="G107" s="97">
        <f>G104+G105+G106</f>
        <v>0</v>
      </c>
      <c r="H107" s="97">
        <f>H104+H105+H106</f>
        <v>0</v>
      </c>
      <c r="I107" s="97">
        <f>I104+I105+I106</f>
        <v>0</v>
      </c>
      <c r="J107" s="97"/>
      <c r="K107" s="273">
        <f>K104+K105+K106</f>
        <v>0</v>
      </c>
      <c r="L107" s="97">
        <f>L104+L105+L106</f>
        <v>0</v>
      </c>
      <c r="M107" s="97">
        <f>M104+M105+M106</f>
        <v>0</v>
      </c>
      <c r="N107" s="97">
        <f>N104+N105+N106</f>
        <v>0</v>
      </c>
      <c r="O107" s="146"/>
      <c r="P107" s="230">
        <f>SUM(E107:O107)</f>
        <v>0</v>
      </c>
      <c r="Q107" s="142"/>
      <c r="R107" s="142"/>
      <c r="S107" s="134"/>
      <c r="T107" s="134"/>
      <c r="U107" s="134"/>
      <c r="V107" s="134"/>
      <c r="W107" s="142"/>
      <c r="X107" s="142"/>
      <c r="Y107" s="142"/>
      <c r="Z107" s="142"/>
      <c r="AA107" s="142"/>
      <c r="AB107" s="134"/>
      <c r="AC107" s="134"/>
      <c r="AD107" s="134"/>
      <c r="AE107" s="134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1"/>
      <c r="AS107" s="141"/>
      <c r="AT107" s="141"/>
      <c r="AU107" s="141"/>
      <c r="AV107" s="141"/>
      <c r="AW107" s="141"/>
      <c r="AX107" s="141"/>
      <c r="AY107" s="141"/>
      <c r="AZ107" s="141"/>
    </row>
    <row r="108" spans="1:52" s="32" customFormat="1" ht="24" thickBot="1">
      <c r="A108"/>
      <c r="B108"/>
      <c r="C108"/>
      <c r="D108" s="94" t="s">
        <v>71</v>
      </c>
      <c r="E108" s="93">
        <f>E107-E103</f>
        <v>0</v>
      </c>
      <c r="F108" s="93">
        <f>F107-F103</f>
        <v>0</v>
      </c>
      <c r="G108" s="93">
        <f>G107-G103</f>
        <v>0</v>
      </c>
      <c r="H108" s="93">
        <f>H107-H103</f>
        <v>0</v>
      </c>
      <c r="I108" s="93">
        <f>I107-I103</f>
        <v>0</v>
      </c>
      <c r="J108" s="93"/>
      <c r="K108" s="274">
        <f>K107-K103</f>
        <v>0</v>
      </c>
      <c r="L108" s="93">
        <f>L107-L103</f>
        <v>0</v>
      </c>
      <c r="M108" s="93">
        <f>M107-M103</f>
        <v>0</v>
      </c>
      <c r="N108" s="93">
        <f>N107-N103</f>
        <v>0</v>
      </c>
      <c r="O108" s="138"/>
      <c r="P108" s="229">
        <f>SUM(E108:O108)</f>
        <v>0</v>
      </c>
      <c r="Q108" s="142"/>
      <c r="R108" s="142"/>
      <c r="S108" s="134"/>
      <c r="T108" s="134"/>
      <c r="U108" s="134"/>
      <c r="V108" s="134"/>
      <c r="W108" s="142"/>
      <c r="X108" s="142"/>
      <c r="Y108" s="142"/>
      <c r="Z108" s="142"/>
      <c r="AA108" s="142"/>
      <c r="AB108" s="134"/>
      <c r="AC108" s="134"/>
      <c r="AD108" s="134"/>
      <c r="AE108" s="134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1"/>
      <c r="AS108" s="141"/>
      <c r="AT108" s="141"/>
      <c r="AU108" s="141"/>
      <c r="AV108" s="141"/>
      <c r="AW108" s="141"/>
      <c r="AX108" s="141"/>
      <c r="AY108" s="141"/>
      <c r="AZ108" s="141"/>
    </row>
    <row r="109" spans="1:52" s="32" customFormat="1" ht="26.25" customHeight="1" thickBot="1">
      <c r="A109" s="52"/>
      <c r="B109" s="53"/>
      <c r="C109" s="53"/>
      <c r="D109" s="53"/>
      <c r="E109" s="82" t="s">
        <v>66</v>
      </c>
      <c r="F109" s="81" t="s">
        <v>65</v>
      </c>
      <c r="G109" s="83"/>
      <c r="H109" s="53"/>
      <c r="I109" s="53"/>
      <c r="J109" s="53"/>
      <c r="K109" s="245"/>
      <c r="L109" s="53"/>
      <c r="M109" s="53"/>
      <c r="N109" s="54"/>
      <c r="O109" s="141"/>
      <c r="P109" s="226"/>
      <c r="Q109" s="142"/>
      <c r="R109" s="142"/>
      <c r="S109" s="134"/>
      <c r="T109" s="134"/>
      <c r="U109" s="134"/>
      <c r="V109" s="134"/>
      <c r="W109" s="142"/>
      <c r="X109" s="142"/>
      <c r="Y109" s="142"/>
      <c r="Z109" s="142"/>
      <c r="AA109" s="142"/>
      <c r="AB109" s="134"/>
      <c r="AC109" s="134"/>
      <c r="AD109" s="134"/>
      <c r="AE109" s="134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1"/>
      <c r="AS109" s="141"/>
      <c r="AT109" s="141"/>
      <c r="AU109" s="141"/>
      <c r="AV109" s="141"/>
      <c r="AW109" s="141"/>
      <c r="AX109" s="141"/>
      <c r="AY109" s="141"/>
      <c r="AZ109" s="141"/>
    </row>
    <row r="110" spans="1:52" s="32" customFormat="1" ht="40.5">
      <c r="A110" s="563">
        <v>1</v>
      </c>
      <c r="B110" s="56" t="s">
        <v>46</v>
      </c>
      <c r="C110" s="565"/>
      <c r="D110" s="87" t="s">
        <v>7</v>
      </c>
      <c r="E110" s="88">
        <f>'Приложение 1 (ОТЧЕТНЫЙ ПЕРИОД) '!E387</f>
        <v>0</v>
      </c>
      <c r="F110" s="88">
        <f>'Приложение 1 (ОТЧЕТНЫЙ ПЕРИОД) '!F387</f>
        <v>0</v>
      </c>
      <c r="G110" s="88">
        <f>'Приложение 1 (ОТЧЕТНЫЙ ПЕРИОД) '!G387</f>
        <v>0</v>
      </c>
      <c r="H110" s="88">
        <f>'Приложение 1 (ОТЧЕТНЫЙ ПЕРИОД) '!H387</f>
        <v>0</v>
      </c>
      <c r="I110" s="88">
        <f>'Приложение 1 (ОТЧЕТНЫЙ ПЕРИОД) '!I387</f>
        <v>0</v>
      </c>
      <c r="J110" s="697"/>
      <c r="K110" s="275">
        <f>'Приложение 1 (ОТЧЕТНЫЙ ПЕРИОД) '!K387</f>
        <v>0</v>
      </c>
      <c r="L110" s="88">
        <f>'Приложение 1 (ОТЧЕТНЫЙ ПЕРИОД) '!L387</f>
        <v>0</v>
      </c>
      <c r="M110" s="88">
        <f>'Приложение 1 (ОТЧЕТНЫЙ ПЕРИОД) '!M387</f>
        <v>0</v>
      </c>
      <c r="N110" s="89">
        <f>'Приложение 1 (ОТЧЕТНЫЙ ПЕРИОД) '!N387</f>
        <v>0</v>
      </c>
      <c r="O110" s="141"/>
      <c r="P110" s="226"/>
      <c r="Q110" s="142"/>
      <c r="R110" s="710" t="str">
        <f>B111</f>
        <v>КУЛЬТУРА</v>
      </c>
      <c r="S110" s="161" t="str">
        <f>D110</f>
        <v>Всего</v>
      </c>
      <c r="T110" s="161">
        <f>E110</f>
        <v>0</v>
      </c>
      <c r="U110" s="161">
        <f t="shared" ref="U110:V110" si="33">F110</f>
        <v>0</v>
      </c>
      <c r="V110" s="161">
        <f t="shared" si="33"/>
        <v>0</v>
      </c>
      <c r="W110" s="161" t="e">
        <f>F110/E110%</f>
        <v>#DIV/0!</v>
      </c>
      <c r="X110" s="162" t="e">
        <f>G110/F110%</f>
        <v>#DIV/0!</v>
      </c>
      <c r="Y110" s="332" t="e">
        <f>V110/T110%</f>
        <v>#DIV/0!</v>
      </c>
      <c r="Z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1"/>
      <c r="AS110" s="141"/>
      <c r="AT110" s="141"/>
      <c r="AU110" s="141"/>
      <c r="AV110" s="141"/>
      <c r="AW110" s="141"/>
      <c r="AX110" s="141"/>
      <c r="AY110" s="141"/>
      <c r="AZ110" s="141"/>
    </row>
    <row r="111" spans="1:52" s="32" customFormat="1" ht="23.25" customHeight="1">
      <c r="A111" s="563"/>
      <c r="B111" s="570" t="str">
        <f>F109</f>
        <v>КУЛЬТУРА</v>
      </c>
      <c r="C111" s="565"/>
      <c r="D111" s="42" t="s">
        <v>16</v>
      </c>
      <c r="E111" s="85">
        <f>'Приложение 1 (ОТЧЕТНЫЙ ПЕРИОД) '!E388</f>
        <v>0</v>
      </c>
      <c r="F111" s="85">
        <f>'Приложение 1 (ОТЧЕТНЫЙ ПЕРИОД) '!F388</f>
        <v>0</v>
      </c>
      <c r="G111" s="85">
        <f>'Приложение 1 (ОТЧЕТНЫЙ ПЕРИОД) '!G388</f>
        <v>0</v>
      </c>
      <c r="H111" s="85">
        <f>'Приложение 1 (ОТЧЕТНЫЙ ПЕРИОД) '!H388</f>
        <v>0</v>
      </c>
      <c r="I111" s="85">
        <f>'Приложение 1 (ОТЧЕТНЫЙ ПЕРИОД) '!I388</f>
        <v>0</v>
      </c>
      <c r="J111" s="683"/>
      <c r="K111" s="276">
        <f>'Приложение 1 (ОТЧЕТНЫЙ ПЕРИОД) '!K388</f>
        <v>0</v>
      </c>
      <c r="L111" s="85">
        <f>'Приложение 1 (ОТЧЕТНЫЙ ПЕРИОД) '!L388</f>
        <v>0</v>
      </c>
      <c r="M111" s="85">
        <f>'Приложение 1 (ОТЧЕТНЫЙ ПЕРИОД) '!M388</f>
        <v>0</v>
      </c>
      <c r="N111" s="90">
        <f>'Приложение 1 (ОТЧЕТНЫЙ ПЕРИОД) '!N388</f>
        <v>0</v>
      </c>
      <c r="O111" s="141"/>
      <c r="P111" s="226"/>
      <c r="Q111" s="142"/>
      <c r="R111" s="711"/>
      <c r="S111" s="159"/>
      <c r="T111" s="159"/>
      <c r="U111" s="159"/>
      <c r="V111" s="159"/>
      <c r="W111" s="155"/>
      <c r="X111" s="156"/>
      <c r="Y111" s="142"/>
      <c r="Z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1"/>
      <c r="AS111" s="141"/>
      <c r="AT111" s="141"/>
      <c r="AU111" s="141"/>
      <c r="AV111" s="141"/>
      <c r="AW111" s="141"/>
      <c r="AX111" s="141"/>
      <c r="AY111" s="141"/>
      <c r="AZ111" s="141"/>
    </row>
    <row r="112" spans="1:52" s="32" customFormat="1" ht="23.25" customHeight="1">
      <c r="A112" s="563"/>
      <c r="B112" s="571"/>
      <c r="C112" s="565"/>
      <c r="D112" s="42" t="s">
        <v>8</v>
      </c>
      <c r="E112" s="85">
        <f>'Приложение 1 (ОТЧЕТНЫЙ ПЕРИОД) '!E389</f>
        <v>0</v>
      </c>
      <c r="F112" s="85">
        <f>'Приложение 1 (ОТЧЕТНЫЙ ПЕРИОД) '!F389</f>
        <v>0</v>
      </c>
      <c r="G112" s="85">
        <f>'Приложение 1 (ОТЧЕТНЫЙ ПЕРИОД) '!G389</f>
        <v>0</v>
      </c>
      <c r="H112" s="85">
        <f>'Приложение 1 (ОТЧЕТНЫЙ ПЕРИОД) '!H389</f>
        <v>0</v>
      </c>
      <c r="I112" s="85">
        <f>'Приложение 1 (ОТЧЕТНЫЙ ПЕРИОД) '!I389</f>
        <v>0</v>
      </c>
      <c r="J112" s="683"/>
      <c r="K112" s="276">
        <f>'Приложение 1 (ОТЧЕТНЫЙ ПЕРИОД) '!K389</f>
        <v>0</v>
      </c>
      <c r="L112" s="85">
        <f>'Приложение 1 (ОТЧЕТНЫЙ ПЕРИОД) '!L389</f>
        <v>0</v>
      </c>
      <c r="M112" s="85">
        <f>'Приложение 1 (ОТЧЕТНЫЙ ПЕРИОД) '!M389</f>
        <v>0</v>
      </c>
      <c r="N112" s="90">
        <f>'Приложение 1 (ОТЧЕТНЫЙ ПЕРИОД) '!N389</f>
        <v>0</v>
      </c>
      <c r="O112" s="141"/>
      <c r="P112" s="226"/>
      <c r="Q112" s="142"/>
      <c r="R112" s="711"/>
      <c r="S112" s="159"/>
      <c r="T112" s="159"/>
      <c r="U112" s="159"/>
      <c r="V112" s="159"/>
      <c r="W112" s="155"/>
      <c r="X112" s="156"/>
      <c r="Y112" s="142"/>
      <c r="Z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s="32" customFormat="1" ht="23.25" customHeight="1" thickBot="1">
      <c r="A113" s="564"/>
      <c r="B113" s="572"/>
      <c r="C113" s="566"/>
      <c r="D113" s="368" t="s">
        <v>9</v>
      </c>
      <c r="E113" s="407">
        <f>'Приложение 1 (ОТЧЕТНЫЙ ПЕРИОД) '!E390</f>
        <v>0</v>
      </c>
      <c r="F113" s="407">
        <f>'Приложение 1 (ОТЧЕТНЫЙ ПЕРИОД) '!F390</f>
        <v>0</v>
      </c>
      <c r="G113" s="407">
        <f>'Приложение 1 (ОТЧЕТНЫЙ ПЕРИОД) '!G390</f>
        <v>0</v>
      </c>
      <c r="H113" s="407">
        <f>'Приложение 1 (ОТЧЕТНЫЙ ПЕРИОД) '!H390</f>
        <v>0</v>
      </c>
      <c r="I113" s="407">
        <f>'Приложение 1 (ОТЧЕТНЫЙ ПЕРИОД) '!I390</f>
        <v>0</v>
      </c>
      <c r="J113" s="698"/>
      <c r="K113" s="408">
        <f>'Приложение 1 (ОТЧЕТНЫЙ ПЕРИОД) '!K390</f>
        <v>0</v>
      </c>
      <c r="L113" s="407">
        <f>'Приложение 1 (ОТЧЕТНЫЙ ПЕРИОД) '!L390</f>
        <v>0</v>
      </c>
      <c r="M113" s="407">
        <f>'Приложение 1 (ОТЧЕТНЫЙ ПЕРИОД) '!M390</f>
        <v>0</v>
      </c>
      <c r="N113" s="409">
        <f>'Приложение 1 (ОТЧЕТНЫЙ ПЕРИОД) '!N390</f>
        <v>0</v>
      </c>
      <c r="O113" s="141"/>
      <c r="P113" s="226"/>
      <c r="Q113" s="142"/>
      <c r="R113" s="712"/>
      <c r="S113" s="160"/>
      <c r="T113" s="160"/>
      <c r="U113" s="160"/>
      <c r="V113" s="160"/>
      <c r="W113" s="157"/>
      <c r="X113" s="158"/>
      <c r="Y113" s="142"/>
      <c r="Z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1"/>
      <c r="AS113" s="141"/>
      <c r="AT113" s="141"/>
      <c r="AU113" s="141"/>
      <c r="AV113" s="141"/>
      <c r="AW113" s="141"/>
      <c r="AX113" s="141"/>
      <c r="AY113" s="141"/>
      <c r="AZ113" s="141"/>
    </row>
    <row r="114" spans="1:52" s="32" customFormat="1" ht="23.25">
      <c r="A114"/>
      <c r="B114"/>
      <c r="C114" s="95"/>
      <c r="D114" s="96" t="s">
        <v>71</v>
      </c>
      <c r="E114" s="97">
        <f>E111+E112+E113</f>
        <v>0</v>
      </c>
      <c r="F114" s="97">
        <f>F111+F112+F113</f>
        <v>0</v>
      </c>
      <c r="G114" s="97">
        <f>G111+G112+G113</f>
        <v>0</v>
      </c>
      <c r="H114" s="97">
        <f>H111+H112+H113</f>
        <v>0</v>
      </c>
      <c r="I114" s="97">
        <f>I111+I112+I113</f>
        <v>0</v>
      </c>
      <c r="J114" s="97"/>
      <c r="K114" s="273">
        <f>K111+K112+K113</f>
        <v>0</v>
      </c>
      <c r="L114" s="97">
        <f>L111+L112+L113</f>
        <v>0</v>
      </c>
      <c r="M114" s="97">
        <f>M111+M112+M113</f>
        <v>0</v>
      </c>
      <c r="N114" s="97">
        <f>N111+N112+N113</f>
        <v>0</v>
      </c>
      <c r="O114" s="146"/>
      <c r="P114" s="230">
        <f>SUM(E114:O114)</f>
        <v>0</v>
      </c>
      <c r="Q114" s="142"/>
      <c r="R114" s="142"/>
      <c r="S114" s="134"/>
      <c r="T114" s="134"/>
      <c r="U114" s="134"/>
      <c r="V114" s="134"/>
      <c r="W114" s="142"/>
      <c r="X114" s="142"/>
      <c r="Y114" s="142"/>
      <c r="Z114" s="142"/>
      <c r="AA114" s="142"/>
      <c r="AB114" s="134"/>
      <c r="AC114" s="134"/>
      <c r="AD114" s="134"/>
      <c r="AE114" s="134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1"/>
      <c r="AS114" s="141"/>
      <c r="AT114" s="141"/>
      <c r="AU114" s="141"/>
      <c r="AV114" s="141"/>
      <c r="AW114" s="141"/>
      <c r="AX114" s="141"/>
      <c r="AY114" s="141"/>
      <c r="AZ114" s="141"/>
    </row>
    <row r="115" spans="1:52" s="32" customFormat="1" ht="24" thickBot="1">
      <c r="A115"/>
      <c r="B115"/>
      <c r="C115"/>
      <c r="D115" s="94" t="s">
        <v>71</v>
      </c>
      <c r="E115" s="93">
        <f>E114-E110</f>
        <v>0</v>
      </c>
      <c r="F115" s="93">
        <f>F114-F110</f>
        <v>0</v>
      </c>
      <c r="G115" s="93">
        <f>G114-G110</f>
        <v>0</v>
      </c>
      <c r="H115" s="93">
        <f>H114-H110</f>
        <v>0</v>
      </c>
      <c r="I115" s="93">
        <f>I114-I110</f>
        <v>0</v>
      </c>
      <c r="J115" s="93"/>
      <c r="K115" s="274">
        <f>K114-K110</f>
        <v>0</v>
      </c>
      <c r="L115" s="93">
        <f>L114-L110</f>
        <v>0</v>
      </c>
      <c r="M115" s="93">
        <f>M114-M110</f>
        <v>0</v>
      </c>
      <c r="N115" s="93">
        <f>N114-N110</f>
        <v>0</v>
      </c>
      <c r="O115" s="138"/>
      <c r="P115" s="229">
        <f>SUM(E115:O115)</f>
        <v>0</v>
      </c>
      <c r="Q115" s="142"/>
      <c r="R115" s="142"/>
      <c r="S115" s="134"/>
      <c r="T115" s="134"/>
      <c r="U115" s="134"/>
      <c r="V115" s="134"/>
      <c r="W115" s="142"/>
      <c r="X115" s="142"/>
      <c r="Y115" s="142"/>
      <c r="Z115" s="142"/>
      <c r="AA115" s="142"/>
      <c r="AB115" s="134"/>
      <c r="AC115" s="134"/>
      <c r="AD115" s="134"/>
      <c r="AE115" s="134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1"/>
      <c r="AS115" s="141"/>
      <c r="AT115" s="141"/>
      <c r="AU115" s="141"/>
      <c r="AV115" s="141"/>
      <c r="AW115" s="141"/>
      <c r="AX115" s="141"/>
      <c r="AY115" s="141"/>
      <c r="AZ115" s="141"/>
    </row>
    <row r="116" spans="1:52" s="32" customFormat="1" ht="32.25" customHeight="1" thickBot="1">
      <c r="A116" s="52"/>
      <c r="B116" s="53"/>
      <c r="C116" s="53"/>
      <c r="D116" s="53"/>
      <c r="E116" s="82" t="s">
        <v>68</v>
      </c>
      <c r="F116" s="81" t="s">
        <v>67</v>
      </c>
      <c r="G116" s="83"/>
      <c r="H116" s="53"/>
      <c r="I116" s="53"/>
      <c r="J116" s="53"/>
      <c r="K116" s="245"/>
      <c r="L116" s="53"/>
      <c r="M116" s="53"/>
      <c r="N116" s="54"/>
      <c r="O116" s="141"/>
      <c r="P116" s="226"/>
      <c r="Q116" s="142"/>
      <c r="R116" s="142"/>
      <c r="S116" s="134"/>
      <c r="T116" s="134"/>
      <c r="U116" s="134"/>
      <c r="V116" s="134"/>
      <c r="W116" s="142"/>
      <c r="X116" s="142"/>
      <c r="Y116" s="142"/>
      <c r="Z116" s="142"/>
      <c r="AA116" s="142"/>
      <c r="AB116" s="134"/>
      <c r="AC116" s="134"/>
      <c r="AD116" s="134"/>
      <c r="AE116" s="134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1"/>
      <c r="AS116" s="141"/>
      <c r="AT116" s="141"/>
      <c r="AU116" s="141"/>
      <c r="AV116" s="141"/>
      <c r="AW116" s="141"/>
      <c r="AX116" s="141"/>
      <c r="AY116" s="141"/>
      <c r="AZ116" s="141"/>
    </row>
    <row r="117" spans="1:52" s="32" customFormat="1" ht="40.5">
      <c r="A117" s="563" t="str">
        <f>E116</f>
        <v>XI</v>
      </c>
      <c r="B117" s="56" t="s">
        <v>46</v>
      </c>
      <c r="C117" s="565"/>
      <c r="D117" s="87" t="s">
        <v>7</v>
      </c>
      <c r="E117" s="88">
        <f>'Приложение 1 (ОТЧЕТНЫЙ ПЕРИОД) '!E425</f>
        <v>0</v>
      </c>
      <c r="F117" s="88">
        <f>'Приложение 1 (ОТЧЕТНЫЙ ПЕРИОД) '!F425</f>
        <v>0</v>
      </c>
      <c r="G117" s="88">
        <f>'Приложение 1 (ОТЧЕТНЫЙ ПЕРИОД) '!G425</f>
        <v>0</v>
      </c>
      <c r="H117" s="88">
        <f>'Приложение 1 (ОТЧЕТНЫЙ ПЕРИОД) '!H425</f>
        <v>0</v>
      </c>
      <c r="I117" s="88">
        <f>'Приложение 1 (ОТЧЕТНЫЙ ПЕРИОД) '!I425</f>
        <v>0</v>
      </c>
      <c r="J117" s="697"/>
      <c r="K117" s="275">
        <f>'Приложение 1 (ОТЧЕТНЫЙ ПЕРИОД) '!K425</f>
        <v>0</v>
      </c>
      <c r="L117" s="88">
        <f>'Приложение 1 (ОТЧЕТНЫЙ ПЕРИОД) '!L425</f>
        <v>0</v>
      </c>
      <c r="M117" s="88">
        <f>'Приложение 1 (ОТЧЕТНЫЙ ПЕРИОД) '!M425</f>
        <v>0</v>
      </c>
      <c r="N117" s="89">
        <f>'Приложение 1 (ОТЧЕТНЫЙ ПЕРИОД) '!N425</f>
        <v>0</v>
      </c>
      <c r="O117" s="141"/>
      <c r="P117" s="226"/>
      <c r="Q117" s="142"/>
      <c r="R117" s="710" t="str">
        <f>B118</f>
        <v>МАЛОЕ И СРЕДНЕЕ ПРЕДПРИНИМАТЕЛЬСТВО</v>
      </c>
      <c r="S117" s="161" t="str">
        <f>D117</f>
        <v>Всего</v>
      </c>
      <c r="T117" s="161">
        <f>E117</f>
        <v>0</v>
      </c>
      <c r="U117" s="161">
        <f t="shared" ref="U117:V117" si="34">F117</f>
        <v>0</v>
      </c>
      <c r="V117" s="161">
        <f t="shared" si="34"/>
        <v>0</v>
      </c>
      <c r="W117" s="161" t="e">
        <f>F117/E117%</f>
        <v>#DIV/0!</v>
      </c>
      <c r="X117" s="162" t="e">
        <f>G117/F117%</f>
        <v>#DIV/0!</v>
      </c>
      <c r="Y117" s="332" t="e">
        <f>V117/T117%</f>
        <v>#DIV/0!</v>
      </c>
      <c r="Z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1"/>
      <c r="AS117" s="141"/>
      <c r="AT117" s="141"/>
      <c r="AU117" s="141"/>
      <c r="AV117" s="141"/>
      <c r="AW117" s="141"/>
      <c r="AX117" s="141"/>
      <c r="AY117" s="141"/>
      <c r="AZ117" s="141"/>
    </row>
    <row r="118" spans="1:52" s="32" customFormat="1" ht="23.25" customHeight="1">
      <c r="A118" s="563"/>
      <c r="B118" s="570" t="str">
        <f>F116</f>
        <v>МАЛОЕ И СРЕДНЕЕ ПРЕДПРИНИМАТЕЛЬСТВО</v>
      </c>
      <c r="C118" s="565"/>
      <c r="D118" s="42" t="s">
        <v>16</v>
      </c>
      <c r="E118" s="85">
        <f>'Приложение 1 (ОТЧЕТНЫЙ ПЕРИОД) '!E426</f>
        <v>0</v>
      </c>
      <c r="F118" s="85">
        <f>'Приложение 1 (ОТЧЕТНЫЙ ПЕРИОД) '!F426</f>
        <v>0</v>
      </c>
      <c r="G118" s="85">
        <f>'Приложение 1 (ОТЧЕТНЫЙ ПЕРИОД) '!G426</f>
        <v>0</v>
      </c>
      <c r="H118" s="85">
        <f>'Приложение 1 (ОТЧЕТНЫЙ ПЕРИОД) '!H426</f>
        <v>0</v>
      </c>
      <c r="I118" s="85">
        <f>'Приложение 1 (ОТЧЕТНЫЙ ПЕРИОД) '!I426</f>
        <v>0</v>
      </c>
      <c r="J118" s="683"/>
      <c r="K118" s="276">
        <f>'Приложение 1 (ОТЧЕТНЫЙ ПЕРИОД) '!K426</f>
        <v>0</v>
      </c>
      <c r="L118" s="85">
        <f>'Приложение 1 (ОТЧЕТНЫЙ ПЕРИОД) '!L426</f>
        <v>0</v>
      </c>
      <c r="M118" s="85">
        <f>'Приложение 1 (ОТЧЕТНЫЙ ПЕРИОД) '!M426</f>
        <v>0</v>
      </c>
      <c r="N118" s="90">
        <f>'Приложение 1 (ОТЧЕТНЫЙ ПЕРИОД) '!N426</f>
        <v>0</v>
      </c>
      <c r="O118" s="141"/>
      <c r="P118" s="226"/>
      <c r="Q118" s="142"/>
      <c r="R118" s="711"/>
      <c r="S118" s="159"/>
      <c r="T118" s="159"/>
      <c r="U118" s="159"/>
      <c r="V118" s="159"/>
      <c r="W118" s="155"/>
      <c r="X118" s="156"/>
      <c r="Y118" s="142"/>
      <c r="Z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1"/>
      <c r="AS118" s="141"/>
      <c r="AT118" s="141"/>
      <c r="AU118" s="141"/>
      <c r="AV118" s="141"/>
      <c r="AW118" s="141"/>
      <c r="AX118" s="141"/>
      <c r="AY118" s="141"/>
      <c r="AZ118" s="141"/>
    </row>
    <row r="119" spans="1:52" s="32" customFormat="1" ht="23.25" customHeight="1">
      <c r="A119" s="563"/>
      <c r="B119" s="571"/>
      <c r="C119" s="565"/>
      <c r="D119" s="42" t="s">
        <v>8</v>
      </c>
      <c r="E119" s="85">
        <f>'Приложение 1 (ОТЧЕТНЫЙ ПЕРИОД) '!E427</f>
        <v>0</v>
      </c>
      <c r="F119" s="85">
        <f>'Приложение 1 (ОТЧЕТНЫЙ ПЕРИОД) '!F427</f>
        <v>0</v>
      </c>
      <c r="G119" s="85">
        <f>'Приложение 1 (ОТЧЕТНЫЙ ПЕРИОД) '!G427</f>
        <v>0</v>
      </c>
      <c r="H119" s="85">
        <f>'Приложение 1 (ОТЧЕТНЫЙ ПЕРИОД) '!H427</f>
        <v>0</v>
      </c>
      <c r="I119" s="85">
        <f>'Приложение 1 (ОТЧЕТНЫЙ ПЕРИОД) '!I427</f>
        <v>0</v>
      </c>
      <c r="J119" s="683"/>
      <c r="K119" s="276">
        <f>'Приложение 1 (ОТЧЕТНЫЙ ПЕРИОД) '!K427</f>
        <v>0</v>
      </c>
      <c r="L119" s="85">
        <f>'Приложение 1 (ОТЧЕТНЫЙ ПЕРИОД) '!L427</f>
        <v>0</v>
      </c>
      <c r="M119" s="85">
        <f>'Приложение 1 (ОТЧЕТНЫЙ ПЕРИОД) '!M427</f>
        <v>0</v>
      </c>
      <c r="N119" s="90">
        <f>'Приложение 1 (ОТЧЕТНЫЙ ПЕРИОД) '!N427</f>
        <v>0</v>
      </c>
      <c r="O119" s="141"/>
      <c r="P119" s="226"/>
      <c r="Q119" s="142"/>
      <c r="R119" s="711"/>
      <c r="S119" s="159"/>
      <c r="T119" s="159"/>
      <c r="U119" s="159"/>
      <c r="V119" s="159"/>
      <c r="W119" s="155"/>
      <c r="X119" s="156"/>
      <c r="Y119" s="142"/>
      <c r="Z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1"/>
      <c r="AS119" s="141"/>
      <c r="AT119" s="141"/>
      <c r="AU119" s="141"/>
      <c r="AV119" s="141"/>
      <c r="AW119" s="141"/>
      <c r="AX119" s="141"/>
      <c r="AY119" s="141"/>
      <c r="AZ119" s="141"/>
    </row>
    <row r="120" spans="1:52" s="32" customFormat="1" ht="23.25" customHeight="1" thickBot="1">
      <c r="A120" s="564"/>
      <c r="B120" s="572"/>
      <c r="C120" s="566"/>
      <c r="D120" s="368" t="s">
        <v>9</v>
      </c>
      <c r="E120" s="407">
        <f>'Приложение 1 (ОТЧЕТНЫЙ ПЕРИОД) '!E428</f>
        <v>0</v>
      </c>
      <c r="F120" s="407">
        <f>'Приложение 1 (ОТЧЕТНЫЙ ПЕРИОД) '!F428</f>
        <v>0</v>
      </c>
      <c r="G120" s="407">
        <f>'Приложение 1 (ОТЧЕТНЫЙ ПЕРИОД) '!G428</f>
        <v>0</v>
      </c>
      <c r="H120" s="407">
        <f>'Приложение 1 (ОТЧЕТНЫЙ ПЕРИОД) '!H428</f>
        <v>0</v>
      </c>
      <c r="I120" s="407">
        <f>'Приложение 1 (ОТЧЕТНЫЙ ПЕРИОД) '!I428</f>
        <v>0</v>
      </c>
      <c r="J120" s="698"/>
      <c r="K120" s="408">
        <f>'Приложение 1 (ОТЧЕТНЫЙ ПЕРИОД) '!K428</f>
        <v>0</v>
      </c>
      <c r="L120" s="407">
        <f>'Приложение 1 (ОТЧЕТНЫЙ ПЕРИОД) '!L428</f>
        <v>0</v>
      </c>
      <c r="M120" s="407">
        <f>'Приложение 1 (ОТЧЕТНЫЙ ПЕРИОД) '!M428</f>
        <v>0</v>
      </c>
      <c r="N120" s="409">
        <f>'Приложение 1 (ОТЧЕТНЫЙ ПЕРИОД) '!N428</f>
        <v>0</v>
      </c>
      <c r="O120" s="141"/>
      <c r="P120" s="226"/>
      <c r="Q120" s="142"/>
      <c r="R120" s="712"/>
      <c r="S120" s="160"/>
      <c r="T120" s="160"/>
      <c r="U120" s="160"/>
      <c r="V120" s="160"/>
      <c r="W120" s="157"/>
      <c r="X120" s="158"/>
      <c r="Y120" s="142"/>
      <c r="Z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1"/>
      <c r="AS120" s="141"/>
      <c r="AT120" s="141"/>
      <c r="AU120" s="141"/>
      <c r="AV120" s="141"/>
      <c r="AW120" s="141"/>
      <c r="AX120" s="141"/>
      <c r="AY120" s="141"/>
      <c r="AZ120" s="141"/>
    </row>
    <row r="121" spans="1:52" s="32" customFormat="1" ht="23.25">
      <c r="A121"/>
      <c r="B121"/>
      <c r="C121" s="95"/>
      <c r="D121" s="96" t="s">
        <v>71</v>
      </c>
      <c r="E121" s="97">
        <f>E118+E119+E120</f>
        <v>0</v>
      </c>
      <c r="F121" s="97">
        <f>F118+F119+F120</f>
        <v>0</v>
      </c>
      <c r="G121" s="97">
        <f>G118+G119+G120</f>
        <v>0</v>
      </c>
      <c r="H121" s="97">
        <f>H118+H119+H120</f>
        <v>0</v>
      </c>
      <c r="I121" s="97">
        <f>I118+I119+I120</f>
        <v>0</v>
      </c>
      <c r="J121" s="97"/>
      <c r="K121" s="273">
        <f>K118+K119+K120</f>
        <v>0</v>
      </c>
      <c r="L121" s="97">
        <f>L118+L119+L120</f>
        <v>0</v>
      </c>
      <c r="M121" s="97">
        <f>M118+M119+M120</f>
        <v>0</v>
      </c>
      <c r="N121" s="97">
        <f>N118+N119+N120</f>
        <v>0</v>
      </c>
      <c r="O121" s="146"/>
      <c r="P121" s="230">
        <f>SUM(E121:O121)</f>
        <v>0</v>
      </c>
      <c r="Q121" s="142"/>
      <c r="R121" s="142"/>
      <c r="S121" s="134"/>
      <c r="T121" s="134"/>
      <c r="U121" s="134"/>
      <c r="V121" s="134"/>
      <c r="W121" s="142"/>
      <c r="X121" s="142"/>
      <c r="Y121" s="142"/>
      <c r="Z121" s="142"/>
      <c r="AA121" s="142"/>
      <c r="AB121" s="134"/>
      <c r="AC121" s="134"/>
      <c r="AD121" s="134"/>
      <c r="AE121" s="134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1"/>
      <c r="AS121" s="141"/>
      <c r="AT121" s="141"/>
      <c r="AU121" s="141"/>
      <c r="AV121" s="141"/>
      <c r="AW121" s="141"/>
      <c r="AX121" s="141"/>
      <c r="AY121" s="141"/>
      <c r="AZ121" s="141"/>
    </row>
    <row r="122" spans="1:52" s="32" customFormat="1" ht="24" thickBot="1">
      <c r="A122"/>
      <c r="B122"/>
      <c r="C122"/>
      <c r="D122" s="94" t="s">
        <v>71</v>
      </c>
      <c r="E122" s="93">
        <f>E121-E117</f>
        <v>0</v>
      </c>
      <c r="F122" s="93">
        <f>F121-F117</f>
        <v>0</v>
      </c>
      <c r="G122" s="93">
        <f>G121-G117</f>
        <v>0</v>
      </c>
      <c r="H122" s="93">
        <f>H121-H117</f>
        <v>0</v>
      </c>
      <c r="I122" s="93">
        <f>I121-I117</f>
        <v>0</v>
      </c>
      <c r="J122" s="93"/>
      <c r="K122" s="274">
        <f>K121-K117</f>
        <v>0</v>
      </c>
      <c r="L122" s="93">
        <f>L121-L117</f>
        <v>0</v>
      </c>
      <c r="M122" s="93">
        <f>M121-M117</f>
        <v>0</v>
      </c>
      <c r="N122" s="93">
        <f>N121-N117</f>
        <v>0</v>
      </c>
      <c r="O122" s="138"/>
      <c r="P122" s="229">
        <f>SUM(E122:O122)</f>
        <v>0</v>
      </c>
      <c r="Q122" s="142"/>
      <c r="R122" s="142"/>
      <c r="S122" s="134"/>
      <c r="T122" s="134"/>
      <c r="U122" s="134"/>
      <c r="V122" s="134"/>
      <c r="W122" s="142"/>
      <c r="X122" s="142"/>
      <c r="Y122" s="142"/>
      <c r="Z122" s="142"/>
      <c r="AA122" s="142"/>
      <c r="AB122" s="134"/>
      <c r="AC122" s="134"/>
      <c r="AD122" s="134"/>
      <c r="AE122" s="134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1"/>
      <c r="AS122" s="141"/>
      <c r="AT122" s="141"/>
      <c r="AU122" s="141"/>
      <c r="AV122" s="141"/>
      <c r="AW122" s="141"/>
      <c r="AX122" s="141"/>
      <c r="AY122" s="141"/>
      <c r="AZ122" s="141"/>
    </row>
    <row r="123" spans="1:52" s="32" customFormat="1" ht="32.25" customHeight="1" thickBot="1">
      <c r="A123" s="52"/>
      <c r="B123" s="53"/>
      <c r="C123" s="53"/>
      <c r="D123" s="53"/>
      <c r="E123" s="82" t="s">
        <v>70</v>
      </c>
      <c r="F123" s="81" t="s">
        <v>69</v>
      </c>
      <c r="G123" s="83"/>
      <c r="H123" s="53"/>
      <c r="I123" s="53"/>
      <c r="J123" s="53"/>
      <c r="K123" s="245"/>
      <c r="L123" s="53"/>
      <c r="M123" s="53"/>
      <c r="N123" s="54"/>
      <c r="O123" s="141"/>
      <c r="P123" s="226"/>
      <c r="Q123" s="142"/>
      <c r="R123" s="142"/>
      <c r="S123" s="134"/>
      <c r="T123" s="134"/>
      <c r="U123" s="134"/>
      <c r="V123" s="134"/>
      <c r="W123" s="142"/>
      <c r="X123" s="142"/>
      <c r="Y123" s="142"/>
      <c r="Z123" s="142"/>
      <c r="AA123" s="142"/>
      <c r="AB123" s="134"/>
      <c r="AC123" s="134"/>
      <c r="AD123" s="134"/>
      <c r="AE123" s="134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1"/>
      <c r="AS123" s="141"/>
      <c r="AT123" s="141"/>
      <c r="AU123" s="141"/>
      <c r="AV123" s="141"/>
      <c r="AW123" s="141"/>
      <c r="AX123" s="141"/>
      <c r="AY123" s="141"/>
      <c r="AZ123" s="141"/>
    </row>
    <row r="124" spans="1:52" s="32" customFormat="1" ht="40.5">
      <c r="A124" s="563" t="str">
        <f>E123</f>
        <v>XII</v>
      </c>
      <c r="B124" s="56" t="s">
        <v>46</v>
      </c>
      <c r="C124" s="565"/>
      <c r="D124" s="87" t="s">
        <v>7</v>
      </c>
      <c r="E124" s="88">
        <f>'Приложение 1 (ОТЧЕТНЫЙ ПЕРИОД) '!E454</f>
        <v>0</v>
      </c>
      <c r="F124" s="88">
        <f>'Приложение 1 (ОТЧЕТНЫЙ ПЕРИОД) '!F454</f>
        <v>0</v>
      </c>
      <c r="G124" s="88">
        <f>'Приложение 1 (ОТЧЕТНЫЙ ПЕРИОД) '!G454</f>
        <v>0</v>
      </c>
      <c r="H124" s="88">
        <f>'Приложение 1 (ОТЧЕТНЫЙ ПЕРИОД) '!H454</f>
        <v>0</v>
      </c>
      <c r="I124" s="88">
        <f>'Приложение 1 (ОТЧЕТНЫЙ ПЕРИОД) '!I454</f>
        <v>0</v>
      </c>
      <c r="J124" s="697"/>
      <c r="K124" s="275">
        <f>'Приложение 1 (ОТЧЕТНЫЙ ПЕРИОД) '!K454</f>
        <v>0</v>
      </c>
      <c r="L124" s="88">
        <f>'Приложение 1 (ОТЧЕТНЫЙ ПЕРИОД) '!L454</f>
        <v>0</v>
      </c>
      <c r="M124" s="88">
        <f>'Приложение 1 (ОТЧЕТНЫЙ ПЕРИОД) '!M454</f>
        <v>0</v>
      </c>
      <c r="N124" s="89">
        <f>'Приложение 1 (ОТЧЕТНЫЙ ПЕРИОД) '!N454</f>
        <v>0</v>
      </c>
      <c r="O124" s="141"/>
      <c r="P124" s="226"/>
      <c r="Q124" s="142"/>
      <c r="R124" s="710" t="str">
        <f>B125</f>
        <v>МЕЖДУНАРОДНАЯ КООПЕРАЦИЯ И ЭКСПОРТ</v>
      </c>
      <c r="S124" s="161" t="str">
        <f>D124</f>
        <v>Всего</v>
      </c>
      <c r="T124" s="161">
        <f>E124</f>
        <v>0</v>
      </c>
      <c r="U124" s="161">
        <f t="shared" ref="U124:V124" si="35">F124</f>
        <v>0</v>
      </c>
      <c r="V124" s="161">
        <f t="shared" si="35"/>
        <v>0</v>
      </c>
      <c r="W124" s="161" t="e">
        <f>F124/E124%</f>
        <v>#DIV/0!</v>
      </c>
      <c r="X124" s="162" t="e">
        <f>G124/F124%</f>
        <v>#DIV/0!</v>
      </c>
      <c r="Y124" s="332" t="e">
        <f>V124/T124%</f>
        <v>#DIV/0!</v>
      </c>
      <c r="Z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1"/>
      <c r="AS124" s="141"/>
      <c r="AT124" s="141"/>
      <c r="AU124" s="141"/>
      <c r="AV124" s="141"/>
      <c r="AW124" s="141"/>
      <c r="AX124" s="141"/>
      <c r="AY124" s="141"/>
      <c r="AZ124" s="141"/>
    </row>
    <row r="125" spans="1:52" s="32" customFormat="1" ht="20.25" customHeight="1">
      <c r="A125" s="563"/>
      <c r="B125" s="570" t="str">
        <f>F123</f>
        <v>МЕЖДУНАРОДНАЯ КООПЕРАЦИЯ И ЭКСПОРТ</v>
      </c>
      <c r="C125" s="565"/>
      <c r="D125" s="42" t="s">
        <v>16</v>
      </c>
      <c r="E125" s="85">
        <f>'Приложение 1 (ОТЧЕТНЫЙ ПЕРИОД) '!E455</f>
        <v>0</v>
      </c>
      <c r="F125" s="85">
        <f>'Приложение 1 (ОТЧЕТНЫЙ ПЕРИОД) '!F455</f>
        <v>0</v>
      </c>
      <c r="G125" s="85">
        <f>'Приложение 1 (ОТЧЕТНЫЙ ПЕРИОД) '!G455</f>
        <v>0</v>
      </c>
      <c r="H125" s="85">
        <f>'Приложение 1 (ОТЧЕТНЫЙ ПЕРИОД) '!H455</f>
        <v>0</v>
      </c>
      <c r="I125" s="85">
        <f>'Приложение 1 (ОТЧЕТНЫЙ ПЕРИОД) '!I455</f>
        <v>0</v>
      </c>
      <c r="J125" s="683"/>
      <c r="K125" s="276">
        <f>'Приложение 1 (ОТЧЕТНЫЙ ПЕРИОД) '!K455</f>
        <v>0</v>
      </c>
      <c r="L125" s="85">
        <f>'Приложение 1 (ОТЧЕТНЫЙ ПЕРИОД) '!L455</f>
        <v>0</v>
      </c>
      <c r="M125" s="85">
        <f>'Приложение 1 (ОТЧЕТНЫЙ ПЕРИОД) '!M455</f>
        <v>0</v>
      </c>
      <c r="N125" s="90">
        <f>'Приложение 1 (ОТЧЕТНЫЙ ПЕРИОД) '!N455</f>
        <v>0</v>
      </c>
      <c r="O125" s="141"/>
      <c r="P125" s="226"/>
      <c r="Q125" s="142"/>
      <c r="R125" s="711"/>
      <c r="S125" s="159"/>
      <c r="T125" s="159"/>
      <c r="U125" s="159"/>
      <c r="V125" s="159"/>
      <c r="W125" s="155"/>
      <c r="X125" s="156"/>
      <c r="Y125" s="142"/>
      <c r="Z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1"/>
      <c r="AS125" s="141"/>
      <c r="AT125" s="141"/>
      <c r="AU125" s="141"/>
      <c r="AV125" s="141"/>
      <c r="AW125" s="141"/>
      <c r="AX125" s="141"/>
      <c r="AY125" s="141"/>
      <c r="AZ125" s="141"/>
    </row>
    <row r="126" spans="1:52" s="32" customFormat="1" ht="20.25" customHeight="1">
      <c r="A126" s="563"/>
      <c r="B126" s="571"/>
      <c r="C126" s="565"/>
      <c r="D126" s="42" t="s">
        <v>8</v>
      </c>
      <c r="E126" s="85">
        <f>'Приложение 1 (ОТЧЕТНЫЙ ПЕРИОД) '!E456</f>
        <v>0</v>
      </c>
      <c r="F126" s="85">
        <f>'Приложение 1 (ОТЧЕТНЫЙ ПЕРИОД) '!F456</f>
        <v>0</v>
      </c>
      <c r="G126" s="85">
        <f>'Приложение 1 (ОТЧЕТНЫЙ ПЕРИОД) '!G456</f>
        <v>0</v>
      </c>
      <c r="H126" s="85">
        <f>'Приложение 1 (ОТЧЕТНЫЙ ПЕРИОД) '!H456</f>
        <v>0</v>
      </c>
      <c r="I126" s="85">
        <f>'Приложение 1 (ОТЧЕТНЫЙ ПЕРИОД) '!I456</f>
        <v>0</v>
      </c>
      <c r="J126" s="683"/>
      <c r="K126" s="276">
        <f>'Приложение 1 (ОТЧЕТНЫЙ ПЕРИОД) '!K456</f>
        <v>0</v>
      </c>
      <c r="L126" s="85">
        <f>'Приложение 1 (ОТЧЕТНЫЙ ПЕРИОД) '!L456</f>
        <v>0</v>
      </c>
      <c r="M126" s="85">
        <f>'Приложение 1 (ОТЧЕТНЫЙ ПЕРИОД) '!M456</f>
        <v>0</v>
      </c>
      <c r="N126" s="90">
        <f>'Приложение 1 (ОТЧЕТНЫЙ ПЕРИОД) '!N456</f>
        <v>0</v>
      </c>
      <c r="O126" s="141"/>
      <c r="P126" s="226"/>
      <c r="Q126" s="142"/>
      <c r="R126" s="711"/>
      <c r="S126" s="159"/>
      <c r="T126" s="159"/>
      <c r="U126" s="159"/>
      <c r="V126" s="159"/>
      <c r="W126" s="155"/>
      <c r="X126" s="156"/>
      <c r="Y126" s="142"/>
      <c r="Z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1"/>
      <c r="AS126" s="141"/>
      <c r="AT126" s="141"/>
      <c r="AU126" s="141"/>
      <c r="AV126" s="141"/>
      <c r="AW126" s="141"/>
      <c r="AX126" s="141"/>
      <c r="AY126" s="141"/>
      <c r="AZ126" s="141"/>
    </row>
    <row r="127" spans="1:52" s="32" customFormat="1" ht="21" customHeight="1" thickBot="1">
      <c r="A127" s="564"/>
      <c r="B127" s="572"/>
      <c r="C127" s="566"/>
      <c r="D127" s="368" t="s">
        <v>9</v>
      </c>
      <c r="E127" s="407">
        <f>'Приложение 1 (ОТЧЕТНЫЙ ПЕРИОД) '!E457</f>
        <v>0</v>
      </c>
      <c r="F127" s="407">
        <f>'Приложение 1 (ОТЧЕТНЫЙ ПЕРИОД) '!F457</f>
        <v>0</v>
      </c>
      <c r="G127" s="407">
        <f>'Приложение 1 (ОТЧЕТНЫЙ ПЕРИОД) '!G457</f>
        <v>0</v>
      </c>
      <c r="H127" s="407">
        <f>'Приложение 1 (ОТЧЕТНЫЙ ПЕРИОД) '!H457</f>
        <v>0</v>
      </c>
      <c r="I127" s="407">
        <f>'Приложение 1 (ОТЧЕТНЫЙ ПЕРИОД) '!I457</f>
        <v>0</v>
      </c>
      <c r="J127" s="698"/>
      <c r="K127" s="408">
        <f>'Приложение 1 (ОТЧЕТНЫЙ ПЕРИОД) '!K457</f>
        <v>0</v>
      </c>
      <c r="L127" s="407">
        <f>'Приложение 1 (ОТЧЕТНЫЙ ПЕРИОД) '!L457</f>
        <v>0</v>
      </c>
      <c r="M127" s="407">
        <f>'Приложение 1 (ОТЧЕТНЫЙ ПЕРИОД) '!M457</f>
        <v>0</v>
      </c>
      <c r="N127" s="409">
        <f>'Приложение 1 (ОТЧЕТНЫЙ ПЕРИОД) '!N457</f>
        <v>0</v>
      </c>
      <c r="O127" s="141"/>
      <c r="P127" s="226"/>
      <c r="Q127" s="142"/>
      <c r="R127" s="712"/>
      <c r="S127" s="160"/>
      <c r="T127" s="160"/>
      <c r="U127" s="160"/>
      <c r="V127" s="160"/>
      <c r="W127" s="157"/>
      <c r="X127" s="158"/>
      <c r="Y127" s="142"/>
      <c r="Z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1"/>
      <c r="AS127" s="141"/>
      <c r="AT127" s="141"/>
      <c r="AU127" s="141"/>
      <c r="AV127" s="141"/>
      <c r="AW127" s="141"/>
      <c r="AX127" s="141"/>
      <c r="AY127" s="141"/>
      <c r="AZ127" s="141"/>
    </row>
    <row r="128" spans="1:52" s="32" customFormat="1" ht="23.25">
      <c r="A128"/>
      <c r="B128"/>
      <c r="C128" s="95"/>
      <c r="D128" s="96" t="s">
        <v>71</v>
      </c>
      <c r="E128" s="97">
        <f>E125+E126+E127</f>
        <v>0</v>
      </c>
      <c r="F128" s="97">
        <f>F125+F126+F127</f>
        <v>0</v>
      </c>
      <c r="G128" s="97">
        <f>G125+G126+G127</f>
        <v>0</v>
      </c>
      <c r="H128" s="97">
        <f>H125+H126+H127</f>
        <v>0</v>
      </c>
      <c r="I128" s="97">
        <f>I125+I126+I127</f>
        <v>0</v>
      </c>
      <c r="J128" s="97"/>
      <c r="K128" s="273">
        <f>K125+K126+K127</f>
        <v>0</v>
      </c>
      <c r="L128" s="97">
        <f>L125+L126+L127</f>
        <v>0</v>
      </c>
      <c r="M128" s="97">
        <f>M125+M126+M127</f>
        <v>0</v>
      </c>
      <c r="N128" s="97">
        <f>N125+N126+N127</f>
        <v>0</v>
      </c>
      <c r="O128" s="146"/>
      <c r="P128" s="230">
        <f>SUM(E128:O128)</f>
        <v>0</v>
      </c>
      <c r="Q128" s="142"/>
      <c r="R128" s="142"/>
      <c r="S128" s="134"/>
      <c r="T128" s="134"/>
      <c r="U128" s="134"/>
      <c r="V128" s="134"/>
      <c r="W128" s="142"/>
      <c r="X128" s="142"/>
      <c r="Y128" s="142"/>
      <c r="Z128" s="142"/>
      <c r="AA128" s="142"/>
      <c r="AB128" s="134"/>
      <c r="AC128" s="134"/>
      <c r="AD128" s="134"/>
      <c r="AE128" s="134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1"/>
      <c r="AS128" s="141"/>
      <c r="AT128" s="141"/>
      <c r="AU128" s="141"/>
      <c r="AV128" s="141"/>
      <c r="AW128" s="141"/>
      <c r="AX128" s="141"/>
      <c r="AY128" s="141"/>
      <c r="AZ128" s="141"/>
    </row>
    <row r="129" spans="1:52" s="32" customFormat="1" ht="23.25">
      <c r="A129"/>
      <c r="B129"/>
      <c r="C129"/>
      <c r="D129" s="94" t="s">
        <v>71</v>
      </c>
      <c r="E129" s="93">
        <f>E128-E124</f>
        <v>0</v>
      </c>
      <c r="F129" s="93">
        <f>F128-F124</f>
        <v>0</v>
      </c>
      <c r="G129" s="93">
        <f>G128-G124</f>
        <v>0</v>
      </c>
      <c r="H129" s="93">
        <f>H128-H124</f>
        <v>0</v>
      </c>
      <c r="I129" s="93">
        <f>I128-I124</f>
        <v>0</v>
      </c>
      <c r="J129" s="93"/>
      <c r="K129" s="274">
        <f>K128-K124</f>
        <v>0</v>
      </c>
      <c r="L129" s="93">
        <f>L128-L124</f>
        <v>0</v>
      </c>
      <c r="M129" s="93">
        <f>M128-M124</f>
        <v>0</v>
      </c>
      <c r="N129" s="93">
        <f>N128-N124</f>
        <v>0</v>
      </c>
      <c r="O129" s="138"/>
      <c r="P129" s="229">
        <f>SUM(E129:O129)</f>
        <v>0</v>
      </c>
      <c r="Q129" s="142"/>
      <c r="R129" s="142"/>
      <c r="S129" s="134"/>
      <c r="T129" s="134"/>
      <c r="U129" s="134"/>
      <c r="V129" s="134"/>
      <c r="W129" s="142"/>
      <c r="X129" s="142"/>
      <c r="Y129" s="142"/>
      <c r="Z129" s="142"/>
      <c r="AA129" s="142"/>
      <c r="AB129" s="134"/>
      <c r="AC129" s="134"/>
      <c r="AD129" s="134"/>
      <c r="AE129" s="134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1"/>
      <c r="AS129" s="141"/>
      <c r="AT129" s="141"/>
      <c r="AU129" s="141"/>
      <c r="AV129" s="141"/>
      <c r="AW129" s="141"/>
      <c r="AX129" s="141"/>
      <c r="AY129" s="141"/>
      <c r="AZ129" s="141"/>
    </row>
    <row r="130" spans="1:52" s="32" customFormat="1" ht="15">
      <c r="K130" s="258"/>
      <c r="O130" s="141"/>
      <c r="P130" s="226"/>
      <c r="Q130" s="142"/>
      <c r="R130" s="142"/>
      <c r="S130" s="134"/>
      <c r="T130" s="134"/>
      <c r="U130" s="134"/>
      <c r="V130" s="134"/>
      <c r="W130" s="142"/>
      <c r="X130" s="142"/>
      <c r="Y130" s="142"/>
      <c r="Z130" s="142"/>
      <c r="AA130" s="142"/>
      <c r="AB130" s="134"/>
      <c r="AC130" s="134"/>
      <c r="AD130" s="134"/>
      <c r="AE130" s="134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1"/>
      <c r="AS130" s="141"/>
      <c r="AT130" s="141"/>
      <c r="AU130" s="141"/>
      <c r="AV130" s="141"/>
      <c r="AW130" s="141"/>
      <c r="AX130" s="141"/>
      <c r="AY130" s="141"/>
      <c r="AZ130" s="141"/>
    </row>
    <row r="131" spans="1:52" s="32" customFormat="1" ht="18" customHeight="1" thickBot="1">
      <c r="K131" s="258"/>
      <c r="O131" s="141"/>
      <c r="P131" s="226"/>
      <c r="Q131" s="142"/>
      <c r="R131" s="142"/>
      <c r="S131" s="134"/>
      <c r="T131" s="134"/>
      <c r="U131" s="134"/>
      <c r="V131" s="134"/>
      <c r="W131" s="142"/>
      <c r="X131" s="142"/>
      <c r="Y131" s="142"/>
      <c r="Z131" s="142"/>
      <c r="AA131" s="142"/>
      <c r="AB131" s="134"/>
      <c r="AC131" s="134"/>
      <c r="AD131" s="134"/>
      <c r="AE131" s="134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1"/>
      <c r="AS131" s="141"/>
      <c r="AT131" s="141"/>
      <c r="AU131" s="141"/>
      <c r="AV131" s="141"/>
      <c r="AW131" s="141"/>
      <c r="AX131" s="141"/>
      <c r="AY131" s="141"/>
      <c r="AZ131" s="141"/>
    </row>
    <row r="132" spans="1:52" ht="39" customHeight="1" thickBot="1">
      <c r="A132" s="723" t="str">
        <f>'Приложение 1 (ОТЧЕТНЫЙ ПЕРИОД) '!A462:N462</f>
        <v>ИНЫЕ РАСХОДЫ МУНИЦИПАЛЬНЫХ ОБРАЗОВАНИЙ</v>
      </c>
      <c r="B132" s="724"/>
      <c r="C132" s="724"/>
      <c r="D132" s="724"/>
      <c r="E132" s="724"/>
      <c r="F132" s="724"/>
      <c r="G132" s="724"/>
      <c r="H132" s="724"/>
      <c r="I132" s="724"/>
      <c r="J132" s="724"/>
      <c r="K132" s="724"/>
      <c r="L132" s="724"/>
      <c r="M132" s="724"/>
      <c r="N132" s="725"/>
    </row>
    <row r="133" spans="1:52" s="28" customFormat="1" ht="7.5" customHeight="1" thickBo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259"/>
      <c r="L133" s="51"/>
      <c r="M133" s="51"/>
      <c r="N133" s="51"/>
      <c r="O133" s="149"/>
      <c r="P133" s="226"/>
      <c r="Q133" s="150"/>
      <c r="R133" s="150"/>
      <c r="S133" s="137"/>
      <c r="T133" s="137"/>
      <c r="U133" s="137"/>
      <c r="V133" s="137"/>
      <c r="W133" s="150"/>
      <c r="X133" s="150"/>
      <c r="Y133" s="150"/>
      <c r="Z133" s="150"/>
      <c r="AA133" s="150"/>
      <c r="AB133" s="137"/>
      <c r="AC133" s="137"/>
      <c r="AD133" s="137"/>
      <c r="AE133" s="137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49"/>
      <c r="AS133" s="149"/>
      <c r="AT133" s="149"/>
      <c r="AU133" s="149"/>
      <c r="AV133" s="149"/>
      <c r="AW133" s="149"/>
      <c r="AX133" s="149"/>
      <c r="AY133" s="149"/>
      <c r="AZ133" s="149"/>
    </row>
    <row r="134" spans="1:52" s="40" customFormat="1" ht="22.5" customHeight="1">
      <c r="A134" s="621"/>
      <c r="B134" s="618" t="s">
        <v>44</v>
      </c>
      <c r="C134" s="645"/>
      <c r="D134" s="55" t="s">
        <v>7</v>
      </c>
      <c r="E134" s="60">
        <f>'Приложение 1 (ОТЧЕТНЫЙ ПЕРИОД) '!E464</f>
        <v>22.392011000000004</v>
      </c>
      <c r="F134" s="60">
        <f>'Приложение 1 (ОТЧЕТНЫЙ ПЕРИОД) '!F464</f>
        <v>0</v>
      </c>
      <c r="G134" s="60">
        <f>'Приложение 1 (ОТЧЕТНЫЙ ПЕРИОД) '!G464</f>
        <v>0</v>
      </c>
      <c r="H134" s="60">
        <f>'Приложение 1 (ОТЧЕТНЫЙ ПЕРИОД) '!H464</f>
        <v>0</v>
      </c>
      <c r="I134" s="60">
        <f>'Приложение 1 (ОТЧЕТНЫЙ ПЕРИОД) '!I464</f>
        <v>0</v>
      </c>
      <c r="J134" s="627"/>
      <c r="K134" s="275">
        <f>'Приложение 1 (ОТЧЕТНЫЙ ПЕРИОД) '!K464</f>
        <v>0</v>
      </c>
      <c r="L134" s="60">
        <f>'Приложение 1 (ОТЧЕТНЫЙ ПЕРИОД) '!L464</f>
        <v>0</v>
      </c>
      <c r="M134" s="60">
        <f>'Приложение 1 (ОТЧЕТНЫЙ ПЕРИОД) '!M464</f>
        <v>0</v>
      </c>
      <c r="N134" s="61">
        <f>'Приложение 1 (ОТЧЕТНЫЙ ПЕРИОД) '!N464</f>
        <v>22.392011000000004</v>
      </c>
      <c r="O134" s="151"/>
      <c r="P134" s="226"/>
      <c r="Q134" s="152"/>
      <c r="R134" s="720" t="str">
        <f>B134</f>
        <v>Всего субсидий из бюджета на инвестиционные цели вне национальных проектов</v>
      </c>
      <c r="S134" s="645" t="str">
        <f>D134</f>
        <v>Всего</v>
      </c>
      <c r="T134" s="98">
        <f>E134</f>
        <v>22.392011000000004</v>
      </c>
      <c r="U134" s="98">
        <f t="shared" ref="U134:V134" si="36">F134</f>
        <v>0</v>
      </c>
      <c r="V134" s="98">
        <f t="shared" si="36"/>
        <v>0</v>
      </c>
      <c r="W134" s="98">
        <f>F134/E134%</f>
        <v>0</v>
      </c>
      <c r="X134" s="163" t="e">
        <f>G134/F134%</f>
        <v>#DIV/0!</v>
      </c>
      <c r="Y134" s="332">
        <f>V134/T134%</f>
        <v>0</v>
      </c>
      <c r="Z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1"/>
      <c r="AS134" s="151"/>
      <c r="AT134" s="151"/>
      <c r="AU134" s="151"/>
      <c r="AV134" s="151"/>
      <c r="AW134" s="151"/>
      <c r="AX134" s="151"/>
      <c r="AY134" s="151"/>
      <c r="AZ134" s="151"/>
    </row>
    <row r="135" spans="1:52" s="40" customFormat="1" ht="22.5" customHeight="1">
      <c r="A135" s="622"/>
      <c r="B135" s="619"/>
      <c r="C135" s="646"/>
      <c r="D135" s="50" t="s">
        <v>16</v>
      </c>
      <c r="E135" s="75">
        <f>'Приложение 1 (ОТЧЕТНЫЙ ПЕРИОД) '!E465</f>
        <v>0</v>
      </c>
      <c r="F135" s="75">
        <f>'Приложение 1 (ОТЧЕТНЫЙ ПЕРИОД) '!F465</f>
        <v>0</v>
      </c>
      <c r="G135" s="75">
        <f>'Приложение 1 (ОТЧЕТНЫЙ ПЕРИОД) '!G465</f>
        <v>0</v>
      </c>
      <c r="H135" s="75">
        <f>'Приложение 1 (ОТЧЕТНЫЙ ПЕРИОД) '!H465</f>
        <v>0</v>
      </c>
      <c r="I135" s="75">
        <f>'Приложение 1 (ОТЧЕТНЫЙ ПЕРИОД) '!I465</f>
        <v>0</v>
      </c>
      <c r="J135" s="628"/>
      <c r="K135" s="276">
        <f>'Приложение 1 (ОТЧЕТНЫЙ ПЕРИОД) '!K465</f>
        <v>0</v>
      </c>
      <c r="L135" s="75">
        <f>'Приложение 1 (ОТЧЕТНЫЙ ПЕРИОД) '!L465</f>
        <v>0</v>
      </c>
      <c r="M135" s="75">
        <f>'Приложение 1 (ОТЧЕТНЫЙ ПЕРИОД) '!M465</f>
        <v>0</v>
      </c>
      <c r="N135" s="92">
        <f>'Приложение 1 (ОТЧЕТНЫЙ ПЕРИОД) '!N465</f>
        <v>0</v>
      </c>
      <c r="O135" s="151"/>
      <c r="P135" s="226"/>
      <c r="Q135" s="152"/>
      <c r="R135" s="721"/>
      <c r="S135" s="646"/>
      <c r="T135" s="159"/>
      <c r="U135" s="159"/>
      <c r="V135" s="159"/>
      <c r="W135" s="155"/>
      <c r="X135" s="156"/>
      <c r="Y135" s="152"/>
      <c r="Z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1"/>
      <c r="AS135" s="151"/>
      <c r="AT135" s="151"/>
      <c r="AU135" s="151"/>
      <c r="AV135" s="151"/>
      <c r="AW135" s="151"/>
      <c r="AX135" s="151"/>
      <c r="AY135" s="151"/>
      <c r="AZ135" s="151"/>
    </row>
    <row r="136" spans="1:52" s="40" customFormat="1" ht="22.5" customHeight="1">
      <c r="A136" s="622"/>
      <c r="B136" s="619"/>
      <c r="C136" s="646"/>
      <c r="D136" s="50" t="s">
        <v>8</v>
      </c>
      <c r="E136" s="75">
        <f>'Приложение 1 (ОТЧЕТНЫЙ ПЕРИОД) '!E466</f>
        <v>22.182000000000002</v>
      </c>
      <c r="F136" s="75">
        <f>'Приложение 1 (ОТЧЕТНЫЙ ПЕРИОД) '!F466</f>
        <v>0</v>
      </c>
      <c r="G136" s="75">
        <f>'Приложение 1 (ОТЧЕТНЫЙ ПЕРИОД) '!G466</f>
        <v>0</v>
      </c>
      <c r="H136" s="75">
        <f>'Приложение 1 (ОТЧЕТНЫЙ ПЕРИОД) '!H466</f>
        <v>0</v>
      </c>
      <c r="I136" s="75">
        <f>'Приложение 1 (ОТЧЕТНЫЙ ПЕРИОД) '!I466</f>
        <v>0</v>
      </c>
      <c r="J136" s="628"/>
      <c r="K136" s="276">
        <f>'Приложение 1 (ОТЧЕТНЫЙ ПЕРИОД) '!K466</f>
        <v>0</v>
      </c>
      <c r="L136" s="75">
        <f>'Приложение 1 (ОТЧЕТНЫЙ ПЕРИОД) '!L466</f>
        <v>0</v>
      </c>
      <c r="M136" s="75">
        <f>'Приложение 1 (ОТЧЕТНЫЙ ПЕРИОД) '!M466</f>
        <v>0</v>
      </c>
      <c r="N136" s="92">
        <f>'Приложение 1 (ОТЧЕТНЫЙ ПЕРИОД) '!N466</f>
        <v>22.182000000000002</v>
      </c>
      <c r="O136" s="151"/>
      <c r="P136" s="226"/>
      <c r="Q136" s="152"/>
      <c r="R136" s="721"/>
      <c r="S136" s="646"/>
      <c r="T136" s="159"/>
      <c r="U136" s="159"/>
      <c r="V136" s="159"/>
      <c r="W136" s="155"/>
      <c r="X136" s="156"/>
      <c r="Y136" s="152"/>
      <c r="Z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1"/>
      <c r="AS136" s="151"/>
      <c r="AT136" s="151"/>
      <c r="AU136" s="151"/>
      <c r="AV136" s="151"/>
      <c r="AW136" s="151"/>
      <c r="AX136" s="151"/>
      <c r="AY136" s="151"/>
      <c r="AZ136" s="151"/>
    </row>
    <row r="137" spans="1:52" s="40" customFormat="1" ht="22.5" customHeight="1" thickBot="1">
      <c r="A137" s="623"/>
      <c r="B137" s="620"/>
      <c r="C137" s="647"/>
      <c r="D137" s="372" t="s">
        <v>9</v>
      </c>
      <c r="E137" s="373">
        <f>'Приложение 1 (ОТЧЕТНЫЙ ПЕРИОД) '!E467</f>
        <v>0.210011</v>
      </c>
      <c r="F137" s="373">
        <f>'Приложение 1 (ОТЧЕТНЫЙ ПЕРИОД) '!F467</f>
        <v>0</v>
      </c>
      <c r="G137" s="373">
        <f>'Приложение 1 (ОТЧЕТНЫЙ ПЕРИОД) '!G467</f>
        <v>0</v>
      </c>
      <c r="H137" s="373">
        <f>'Приложение 1 (ОТЧЕТНЫЙ ПЕРИОД) '!H467</f>
        <v>0</v>
      </c>
      <c r="I137" s="373">
        <f>'Приложение 1 (ОТЧЕТНЫЙ ПЕРИОД) '!I467</f>
        <v>0</v>
      </c>
      <c r="J137" s="629"/>
      <c r="K137" s="408">
        <f>'Приложение 1 (ОТЧЕТНЫЙ ПЕРИОД) '!K467</f>
        <v>0</v>
      </c>
      <c r="L137" s="373">
        <f>'Приложение 1 (ОТЧЕТНЫЙ ПЕРИОД) '!L467</f>
        <v>0</v>
      </c>
      <c r="M137" s="373">
        <f>'Приложение 1 (ОТЧЕТНЫЙ ПЕРИОД) '!M467</f>
        <v>0</v>
      </c>
      <c r="N137" s="377">
        <f>'Приложение 1 (ОТЧЕТНЫЙ ПЕРИОД) '!N467</f>
        <v>0.210011</v>
      </c>
      <c r="O137" s="151"/>
      <c r="P137" s="226"/>
      <c r="Q137" s="152"/>
      <c r="R137" s="722"/>
      <c r="S137" s="647"/>
      <c r="T137" s="160"/>
      <c r="U137" s="160"/>
      <c r="V137" s="160"/>
      <c r="W137" s="157"/>
      <c r="X137" s="158"/>
      <c r="Y137" s="152"/>
      <c r="Z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1"/>
      <c r="AS137" s="151"/>
      <c r="AT137" s="151"/>
      <c r="AU137" s="151"/>
      <c r="AV137" s="151"/>
      <c r="AW137" s="151"/>
      <c r="AX137" s="151"/>
      <c r="AY137" s="151"/>
      <c r="AZ137" s="151"/>
    </row>
    <row r="138" spans="1:52" ht="23.25">
      <c r="C138" s="95"/>
      <c r="D138" s="96" t="s">
        <v>71</v>
      </c>
      <c r="E138" s="97">
        <f>E135+E136+E137</f>
        <v>22.392011000000004</v>
      </c>
      <c r="F138" s="97">
        <f>F135+F136+F137</f>
        <v>0</v>
      </c>
      <c r="G138" s="97">
        <f>G135+G136+G137</f>
        <v>0</v>
      </c>
      <c r="H138" s="97">
        <f>H135+H136+H137</f>
        <v>0</v>
      </c>
      <c r="I138" s="97">
        <f>I135+I136+I137</f>
        <v>0</v>
      </c>
      <c r="J138" s="97"/>
      <c r="K138" s="273">
        <f>K135+K136+K137</f>
        <v>0</v>
      </c>
      <c r="L138" s="97">
        <f>L135+L136+L137</f>
        <v>0</v>
      </c>
      <c r="M138" s="97">
        <f>M135+M136+M137</f>
        <v>0</v>
      </c>
      <c r="N138" s="97">
        <f>N135+N136+N137</f>
        <v>22.392011000000004</v>
      </c>
      <c r="O138" s="146"/>
      <c r="P138" s="230">
        <f>SUM(E138:O138)</f>
        <v>44.784022000000007</v>
      </c>
    </row>
    <row r="139" spans="1:52" ht="23.25">
      <c r="D139" s="94" t="s">
        <v>71</v>
      </c>
      <c r="E139" s="93">
        <f>E138-E134</f>
        <v>0</v>
      </c>
      <c r="F139" s="93">
        <f>F138-F134</f>
        <v>0</v>
      </c>
      <c r="G139" s="93">
        <f>G138-G134</f>
        <v>0</v>
      </c>
      <c r="H139" s="93">
        <f>H138-H134</f>
        <v>0</v>
      </c>
      <c r="I139" s="93">
        <f>I138-I134</f>
        <v>0</v>
      </c>
      <c r="J139" s="93"/>
      <c r="K139" s="274">
        <f>K138-K134</f>
        <v>0</v>
      </c>
      <c r="L139" s="93">
        <f>L138-L134</f>
        <v>0</v>
      </c>
      <c r="M139" s="93">
        <f>M138-M134</f>
        <v>0</v>
      </c>
      <c r="N139" s="93">
        <f>N138-N134</f>
        <v>0</v>
      </c>
      <c r="P139" s="229">
        <f>SUM(E139:O139)</f>
        <v>0</v>
      </c>
    </row>
    <row r="140" spans="1:52">
      <c r="R140" s="234"/>
      <c r="S140" s="235"/>
      <c r="T140" s="235"/>
      <c r="U140" s="235"/>
      <c r="V140" s="235"/>
      <c r="W140" s="234"/>
      <c r="X140" s="234"/>
    </row>
    <row r="141" spans="1:52" ht="30.75">
      <c r="R141" s="236" t="s">
        <v>78</v>
      </c>
      <c r="S141" s="235"/>
      <c r="T141" s="235"/>
      <c r="U141" s="235"/>
      <c r="V141" s="235"/>
      <c r="W141" s="234"/>
      <c r="X141" s="234"/>
    </row>
    <row r="143" spans="1:52" ht="30">
      <c r="Y143" s="412" t="s">
        <v>77</v>
      </c>
    </row>
    <row r="144" spans="1:52" ht="57" customHeight="1" thickBot="1">
      <c r="R144" s="180" t="str">
        <f>R3</f>
        <v>Текущее исполнение показателей, %, 2020 год</v>
      </c>
      <c r="W144" s="140"/>
      <c r="X144" s="140"/>
      <c r="Y144" s="336" t="s">
        <v>87</v>
      </c>
    </row>
    <row r="145" spans="18:27" ht="219" customHeight="1" thickBot="1">
      <c r="R145" s="153" t="str">
        <f>R4</f>
        <v>Дальнереченский муниципальный р-н</v>
      </c>
      <c r="S145" s="154" t="str">
        <f>S4</f>
        <v>Вид бюджета</v>
      </c>
      <c r="T145" s="154" t="str">
        <f t="shared" ref="T145:Y145" si="37">T4</f>
        <v>2020 г. 
(план в соответствии с бюджетом)</v>
      </c>
      <c r="U145" s="154" t="str">
        <f t="shared" si="37"/>
        <v>сумма подписанного контракта по мероприятию</v>
      </c>
      <c r="V145" s="195" t="str">
        <f t="shared" si="37"/>
        <v>профинанси-ровано (кассовый расход) /исполнение 
на 18.05.2020</v>
      </c>
      <c r="W145" s="154" t="str">
        <f t="shared" si="37"/>
        <v>%,  подписанного контракта по мероприятию от запланированного, (законтрактовано)</v>
      </c>
      <c r="X145" s="154" t="str">
        <f t="shared" si="37"/>
        <v xml:space="preserve">%, профинансировано (кассовый расход) /исполнение (от закантрактованного) </v>
      </c>
      <c r="Y145" s="337" t="str">
        <f t="shared" si="37"/>
        <v>%,  профинансировано (кассовый расход)/исполнение от ПЛАНА</v>
      </c>
    </row>
    <row r="146" spans="18:27" ht="33">
      <c r="R146" s="713" t="str">
        <f>R5</f>
        <v xml:space="preserve">ВСЕГО </v>
      </c>
      <c r="S146" s="341" t="str">
        <f>S5</f>
        <v>Всего</v>
      </c>
      <c r="T146" s="342">
        <f t="shared" ref="T146:Y146" si="38">T5</f>
        <v>22.392011000000004</v>
      </c>
      <c r="U146" s="342">
        <f t="shared" si="38"/>
        <v>0</v>
      </c>
      <c r="V146" s="342">
        <f t="shared" si="38"/>
        <v>0</v>
      </c>
      <c r="W146" s="342">
        <f t="shared" si="38"/>
        <v>0</v>
      </c>
      <c r="X146" s="342" t="e">
        <f t="shared" si="38"/>
        <v>#DIV/0!</v>
      </c>
      <c r="Y146" s="358">
        <f t="shared" si="38"/>
        <v>0</v>
      </c>
      <c r="Z146" s="355" t="s">
        <v>100</v>
      </c>
    </row>
    <row r="147" spans="18:27" ht="30.75">
      <c r="R147" s="714"/>
      <c r="S147" s="343"/>
      <c r="T147" s="344"/>
      <c r="U147" s="344"/>
      <c r="V147" s="344"/>
      <c r="W147" s="345"/>
      <c r="X147" s="346"/>
      <c r="Y147" s="359"/>
    </row>
    <row r="148" spans="18:27" ht="30.75">
      <c r="R148" s="714"/>
      <c r="S148" s="343"/>
      <c r="T148" s="344"/>
      <c r="U148" s="344"/>
      <c r="V148" s="344"/>
      <c r="W148" s="345"/>
      <c r="X148" s="346"/>
      <c r="Y148" s="359"/>
    </row>
    <row r="149" spans="18:27" ht="31.5" thickBot="1">
      <c r="R149" s="715"/>
      <c r="S149" s="347"/>
      <c r="T149" s="348"/>
      <c r="U149" s="348"/>
      <c r="V149" s="348"/>
      <c r="W149" s="349"/>
      <c r="X149" s="350"/>
      <c r="Y149" s="359"/>
    </row>
    <row r="150" spans="18:27" ht="65.25" customHeight="1">
      <c r="R150" s="691" t="str">
        <f>R18</f>
        <v xml:space="preserve">Всего по мероприятиям национальных проектов  </v>
      </c>
      <c r="S150" s="277" t="str">
        <f>S18</f>
        <v>Всего</v>
      </c>
      <c r="T150" s="284">
        <f t="shared" ref="T150:X150" si="39">T18</f>
        <v>0</v>
      </c>
      <c r="U150" s="284">
        <f t="shared" si="39"/>
        <v>0</v>
      </c>
      <c r="V150" s="284">
        <f t="shared" si="39"/>
        <v>0</v>
      </c>
      <c r="W150" s="284" t="e">
        <f t="shared" si="39"/>
        <v>#DIV/0!</v>
      </c>
      <c r="X150" s="284" t="e">
        <f t="shared" si="39"/>
        <v>#DIV/0!</v>
      </c>
      <c r="Y150" s="360" t="e">
        <f t="shared" ref="Y150" si="40">Y18</f>
        <v>#DIV/0!</v>
      </c>
      <c r="Z150" s="357" t="s">
        <v>108</v>
      </c>
      <c r="AA150" s="356"/>
    </row>
    <row r="151" spans="18:27" ht="30">
      <c r="R151" s="692"/>
      <c r="S151" s="159"/>
      <c r="T151" s="278"/>
      <c r="U151" s="339"/>
      <c r="V151" s="339"/>
      <c r="W151" s="340"/>
      <c r="X151" s="338"/>
      <c r="Y151" s="361" t="s">
        <v>87</v>
      </c>
    </row>
    <row r="152" spans="18:27" ht="30.75">
      <c r="R152" s="692"/>
      <c r="S152" s="159"/>
      <c r="T152" s="278"/>
      <c r="U152" s="278"/>
      <c r="V152" s="278"/>
      <c r="W152" s="279"/>
      <c r="X152" s="280"/>
      <c r="Y152" s="354"/>
    </row>
    <row r="153" spans="18:27" ht="31.5" thickBot="1">
      <c r="R153" s="693"/>
      <c r="S153" s="160"/>
      <c r="T153" s="281"/>
      <c r="U153" s="281"/>
      <c r="V153" s="281"/>
      <c r="W153" s="282"/>
      <c r="X153" s="283"/>
      <c r="Y153" s="354"/>
    </row>
    <row r="154" spans="18:27" ht="30">
      <c r="R154" s="716" t="str">
        <f t="shared" ref="R154:X154" si="41">R36</f>
        <v>ДЕМОГРАФИЯ</v>
      </c>
      <c r="S154" s="161" t="str">
        <f t="shared" si="41"/>
        <v>Всего</v>
      </c>
      <c r="T154" s="285">
        <f t="shared" si="41"/>
        <v>0</v>
      </c>
      <c r="U154" s="285">
        <f t="shared" si="41"/>
        <v>0</v>
      </c>
      <c r="V154" s="285">
        <f t="shared" si="41"/>
        <v>0</v>
      </c>
      <c r="W154" s="285" t="e">
        <f t="shared" si="41"/>
        <v>#DIV/0!</v>
      </c>
      <c r="X154" s="285" t="e">
        <f t="shared" si="41"/>
        <v>#DIV/0!</v>
      </c>
      <c r="Y154" s="362" t="e">
        <f t="shared" ref="Y154" si="42">Y36</f>
        <v>#DIV/0!</v>
      </c>
    </row>
    <row r="155" spans="18:27" ht="30">
      <c r="R155" s="717"/>
      <c r="S155" s="159"/>
      <c r="T155" s="278"/>
      <c r="U155" s="278"/>
      <c r="V155" s="278"/>
      <c r="W155" s="279"/>
      <c r="X155" s="280"/>
      <c r="Y155" s="363"/>
    </row>
    <row r="156" spans="18:27" ht="30">
      <c r="R156" s="717"/>
      <c r="S156" s="159"/>
      <c r="T156" s="278"/>
      <c r="U156" s="278"/>
      <c r="V156" s="278"/>
      <c r="W156" s="279"/>
      <c r="X156" s="280"/>
      <c r="Y156" s="363"/>
    </row>
    <row r="157" spans="18:27" ht="30.75" thickBot="1">
      <c r="R157" s="718"/>
      <c r="S157" s="160"/>
      <c r="T157" s="281"/>
      <c r="U157" s="281"/>
      <c r="V157" s="281"/>
      <c r="W157" s="282"/>
      <c r="X157" s="283"/>
      <c r="Y157" s="364"/>
    </row>
    <row r="158" spans="18:27" ht="30">
      <c r="R158" s="716" t="str">
        <f t="shared" ref="R158:X158" si="43">R43</f>
        <v>ЗДРАВООХРАНЕНИЕ</v>
      </c>
      <c r="S158" s="161" t="str">
        <f t="shared" si="43"/>
        <v>Всего</v>
      </c>
      <c r="T158" s="285">
        <f t="shared" si="43"/>
        <v>0</v>
      </c>
      <c r="U158" s="285">
        <f t="shared" si="43"/>
        <v>0</v>
      </c>
      <c r="V158" s="285">
        <f t="shared" si="43"/>
        <v>0</v>
      </c>
      <c r="W158" s="285" t="e">
        <f t="shared" si="43"/>
        <v>#DIV/0!</v>
      </c>
      <c r="X158" s="285" t="e">
        <f t="shared" si="43"/>
        <v>#DIV/0!</v>
      </c>
      <c r="Y158" s="362" t="e">
        <f t="shared" ref="Y158" si="44">Y43</f>
        <v>#DIV/0!</v>
      </c>
    </row>
    <row r="159" spans="18:27" ht="30">
      <c r="R159" s="717"/>
      <c r="S159" s="159"/>
      <c r="T159" s="278"/>
      <c r="U159" s="278"/>
      <c r="V159" s="278"/>
      <c r="W159" s="279"/>
      <c r="X159" s="280"/>
      <c r="Y159" s="363"/>
    </row>
    <row r="160" spans="18:27" ht="30">
      <c r="R160" s="717"/>
      <c r="S160" s="159"/>
      <c r="T160" s="278"/>
      <c r="U160" s="278"/>
      <c r="V160" s="278"/>
      <c r="W160" s="279"/>
      <c r="X160" s="280"/>
      <c r="Y160" s="363"/>
    </row>
    <row r="161" spans="18:25" ht="30.75" thickBot="1">
      <c r="R161" s="718"/>
      <c r="S161" s="160"/>
      <c r="T161" s="281"/>
      <c r="U161" s="281"/>
      <c r="V161" s="281"/>
      <c r="W161" s="282"/>
      <c r="X161" s="283"/>
      <c r="Y161" s="364"/>
    </row>
    <row r="162" spans="18:25" ht="30">
      <c r="R162" s="716" t="str">
        <f t="shared" ref="R162:X162" si="45">R61</f>
        <v>ОБРАЗОВАНИЕ</v>
      </c>
      <c r="S162" s="161" t="str">
        <f t="shared" si="45"/>
        <v>Всего</v>
      </c>
      <c r="T162" s="285">
        <f t="shared" si="45"/>
        <v>0</v>
      </c>
      <c r="U162" s="285">
        <f t="shared" si="45"/>
        <v>0</v>
      </c>
      <c r="V162" s="285">
        <f t="shared" si="45"/>
        <v>0</v>
      </c>
      <c r="W162" s="285" t="e">
        <f t="shared" si="45"/>
        <v>#DIV/0!</v>
      </c>
      <c r="X162" s="285" t="e">
        <f t="shared" si="45"/>
        <v>#DIV/0!</v>
      </c>
      <c r="Y162" s="362" t="e">
        <f t="shared" ref="Y162" si="46">Y61</f>
        <v>#DIV/0!</v>
      </c>
    </row>
    <row r="163" spans="18:25" ht="30">
      <c r="R163" s="717"/>
      <c r="S163" s="159"/>
      <c r="T163" s="278"/>
      <c r="U163" s="278"/>
      <c r="V163" s="278"/>
      <c r="W163" s="279"/>
      <c r="X163" s="280"/>
      <c r="Y163" s="363"/>
    </row>
    <row r="164" spans="18:25" ht="30">
      <c r="R164" s="717"/>
      <c r="S164" s="159"/>
      <c r="T164" s="278"/>
      <c r="U164" s="278"/>
      <c r="V164" s="278"/>
      <c r="W164" s="279"/>
      <c r="X164" s="280"/>
      <c r="Y164" s="363"/>
    </row>
    <row r="165" spans="18:25" ht="30.75" thickBot="1">
      <c r="R165" s="718"/>
      <c r="S165" s="160"/>
      <c r="T165" s="281"/>
      <c r="U165" s="281"/>
      <c r="V165" s="281"/>
      <c r="W165" s="282"/>
      <c r="X165" s="283"/>
      <c r="Y165" s="364"/>
    </row>
    <row r="166" spans="18:25" ht="30">
      <c r="R166" s="716" t="str">
        <f t="shared" ref="R166:X166" si="47">R68</f>
        <v>ЖИЛЬЕ И ГОРОДСКАЯ СРЕДА</v>
      </c>
      <c r="S166" s="161" t="str">
        <f t="shared" si="47"/>
        <v>Всего</v>
      </c>
      <c r="T166" s="285">
        <f t="shared" si="47"/>
        <v>0</v>
      </c>
      <c r="U166" s="285">
        <f t="shared" si="47"/>
        <v>0</v>
      </c>
      <c r="V166" s="285">
        <f t="shared" si="47"/>
        <v>0</v>
      </c>
      <c r="W166" s="285" t="e">
        <f t="shared" si="47"/>
        <v>#DIV/0!</v>
      </c>
      <c r="X166" s="285" t="e">
        <f t="shared" si="47"/>
        <v>#DIV/0!</v>
      </c>
      <c r="Y166" s="362" t="e">
        <f t="shared" ref="Y166" si="48">Y68</f>
        <v>#DIV/0!</v>
      </c>
    </row>
    <row r="167" spans="18:25" ht="30">
      <c r="R167" s="717"/>
      <c r="S167" s="159"/>
      <c r="T167" s="278"/>
      <c r="U167" s="278"/>
      <c r="V167" s="278"/>
      <c r="W167" s="279"/>
      <c r="X167" s="280"/>
      <c r="Y167" s="363"/>
    </row>
    <row r="168" spans="18:25" ht="30">
      <c r="R168" s="717"/>
      <c r="S168" s="159"/>
      <c r="T168" s="278"/>
      <c r="U168" s="278"/>
      <c r="V168" s="278"/>
      <c r="W168" s="279"/>
      <c r="X168" s="280"/>
      <c r="Y168" s="363"/>
    </row>
    <row r="169" spans="18:25" ht="30.75" thickBot="1">
      <c r="R169" s="718"/>
      <c r="S169" s="160"/>
      <c r="T169" s="281"/>
      <c r="U169" s="281"/>
      <c r="V169" s="281"/>
      <c r="W169" s="282"/>
      <c r="X169" s="283"/>
      <c r="Y169" s="364"/>
    </row>
    <row r="170" spans="18:25" ht="30">
      <c r="R170" s="716" t="str">
        <f t="shared" ref="R170:X170" si="49">R75</f>
        <v>ЭКОЛОГИЯ</v>
      </c>
      <c r="S170" s="161" t="str">
        <f t="shared" si="49"/>
        <v>Всего</v>
      </c>
      <c r="T170" s="285">
        <f t="shared" si="49"/>
        <v>0</v>
      </c>
      <c r="U170" s="285">
        <f t="shared" si="49"/>
        <v>0</v>
      </c>
      <c r="V170" s="285">
        <f t="shared" si="49"/>
        <v>0</v>
      </c>
      <c r="W170" s="285" t="e">
        <f t="shared" si="49"/>
        <v>#DIV/0!</v>
      </c>
      <c r="X170" s="285" t="e">
        <f t="shared" si="49"/>
        <v>#DIV/0!</v>
      </c>
      <c r="Y170" s="362" t="e">
        <f t="shared" ref="Y170" si="50">Y75</f>
        <v>#DIV/0!</v>
      </c>
    </row>
    <row r="171" spans="18:25" ht="30">
      <c r="R171" s="717"/>
      <c r="S171" s="159"/>
      <c r="T171" s="278"/>
      <c r="U171" s="278"/>
      <c r="V171" s="278"/>
      <c r="W171" s="279"/>
      <c r="X171" s="280"/>
      <c r="Y171" s="363"/>
    </row>
    <row r="172" spans="18:25" ht="30">
      <c r="R172" s="717"/>
      <c r="S172" s="159"/>
      <c r="T172" s="278"/>
      <c r="U172" s="278"/>
      <c r="V172" s="278"/>
      <c r="W172" s="279"/>
      <c r="X172" s="280"/>
      <c r="Y172" s="363"/>
    </row>
    <row r="173" spans="18:25" ht="30.75" thickBot="1">
      <c r="R173" s="718"/>
      <c r="S173" s="160"/>
      <c r="T173" s="281"/>
      <c r="U173" s="281"/>
      <c r="V173" s="281"/>
      <c r="W173" s="282"/>
      <c r="X173" s="283"/>
      <c r="Y173" s="364"/>
    </row>
    <row r="174" spans="18:25" ht="30">
      <c r="R174" s="716" t="str">
        <f t="shared" ref="R174:X174" si="51">R82</f>
        <v>БЕЗОПАСНЫЕ И КАЧЕСТВЕННЫЕ АВТОМОБИЛЬНЫЕ ДОРОГИ</v>
      </c>
      <c r="S174" s="161" t="str">
        <f t="shared" si="51"/>
        <v>Всего</v>
      </c>
      <c r="T174" s="285">
        <f t="shared" si="51"/>
        <v>0</v>
      </c>
      <c r="U174" s="285">
        <f t="shared" si="51"/>
        <v>0</v>
      </c>
      <c r="V174" s="285">
        <f t="shared" si="51"/>
        <v>0</v>
      </c>
      <c r="W174" s="285" t="e">
        <f t="shared" si="51"/>
        <v>#DIV/0!</v>
      </c>
      <c r="X174" s="285" t="e">
        <f t="shared" si="51"/>
        <v>#DIV/0!</v>
      </c>
      <c r="Y174" s="362" t="e">
        <f t="shared" ref="Y174" si="52">Y82</f>
        <v>#DIV/0!</v>
      </c>
    </row>
    <row r="175" spans="18:25" ht="30">
      <c r="R175" s="717"/>
      <c r="S175" s="159"/>
      <c r="T175" s="278"/>
      <c r="U175" s="278"/>
      <c r="V175" s="278"/>
      <c r="W175" s="279"/>
      <c r="X175" s="280"/>
      <c r="Y175" s="363"/>
    </row>
    <row r="176" spans="18:25" ht="42.75" customHeight="1">
      <c r="R176" s="717"/>
      <c r="S176" s="159"/>
      <c r="T176" s="278"/>
      <c r="U176" s="278"/>
      <c r="V176" s="278"/>
      <c r="W176" s="279"/>
      <c r="X176" s="280"/>
      <c r="Y176" s="363"/>
    </row>
    <row r="177" spans="18:25" ht="30.75" thickBot="1">
      <c r="R177" s="718"/>
      <c r="S177" s="160"/>
      <c r="T177" s="281"/>
      <c r="U177" s="281"/>
      <c r="V177" s="281"/>
      <c r="W177" s="282"/>
      <c r="X177" s="283"/>
      <c r="Y177" s="364"/>
    </row>
    <row r="178" spans="18:25" ht="30">
      <c r="R178" s="716" t="str">
        <f t="shared" ref="R178:X178" si="53">R89</f>
        <v>ПРОИЗВОДИТЕЛЬНОСТЬ ТРУДА</v>
      </c>
      <c r="S178" s="161" t="str">
        <f t="shared" si="53"/>
        <v>Всего</v>
      </c>
      <c r="T178" s="285">
        <f t="shared" si="53"/>
        <v>0</v>
      </c>
      <c r="U178" s="285">
        <f t="shared" si="53"/>
        <v>0</v>
      </c>
      <c r="V178" s="285">
        <f t="shared" si="53"/>
        <v>0</v>
      </c>
      <c r="W178" s="285" t="e">
        <f t="shared" si="53"/>
        <v>#DIV/0!</v>
      </c>
      <c r="X178" s="285" t="e">
        <f t="shared" si="53"/>
        <v>#DIV/0!</v>
      </c>
      <c r="Y178" s="362" t="e">
        <f t="shared" ref="Y178" si="54">Y89</f>
        <v>#DIV/0!</v>
      </c>
    </row>
    <row r="179" spans="18:25" ht="30">
      <c r="R179" s="717"/>
      <c r="S179" s="159"/>
      <c r="T179" s="278"/>
      <c r="U179" s="278"/>
      <c r="V179" s="278"/>
      <c r="W179" s="279"/>
      <c r="X179" s="280"/>
      <c r="Y179" s="363"/>
    </row>
    <row r="180" spans="18:25" ht="30">
      <c r="R180" s="717"/>
      <c r="S180" s="159"/>
      <c r="T180" s="278"/>
      <c r="U180" s="278"/>
      <c r="V180" s="278"/>
      <c r="W180" s="279"/>
      <c r="X180" s="280"/>
      <c r="Y180" s="363"/>
    </row>
    <row r="181" spans="18:25" ht="30.75" thickBot="1">
      <c r="R181" s="718"/>
      <c r="S181" s="160"/>
      <c r="T181" s="281"/>
      <c r="U181" s="281"/>
      <c r="V181" s="281"/>
      <c r="W181" s="282"/>
      <c r="X181" s="283"/>
      <c r="Y181" s="364"/>
    </row>
    <row r="182" spans="18:25" ht="30">
      <c r="R182" s="716" t="str">
        <f t="shared" ref="R182:X182" si="55">R96</f>
        <v>НАУКА</v>
      </c>
      <c r="S182" s="161" t="str">
        <f t="shared" si="55"/>
        <v>Всего</v>
      </c>
      <c r="T182" s="285">
        <f t="shared" si="55"/>
        <v>0</v>
      </c>
      <c r="U182" s="285">
        <f t="shared" si="55"/>
        <v>0</v>
      </c>
      <c r="V182" s="285">
        <f t="shared" si="55"/>
        <v>0</v>
      </c>
      <c r="W182" s="285" t="e">
        <f t="shared" si="55"/>
        <v>#DIV/0!</v>
      </c>
      <c r="X182" s="285" t="e">
        <f t="shared" si="55"/>
        <v>#DIV/0!</v>
      </c>
      <c r="Y182" s="362" t="e">
        <f t="shared" ref="Y182" si="56">Y96</f>
        <v>#DIV/0!</v>
      </c>
    </row>
    <row r="183" spans="18:25" ht="30">
      <c r="R183" s="717"/>
      <c r="S183" s="159"/>
      <c r="T183" s="278"/>
      <c r="U183" s="278"/>
      <c r="V183" s="278"/>
      <c r="W183" s="279"/>
      <c r="X183" s="280"/>
      <c r="Y183" s="363"/>
    </row>
    <row r="184" spans="18:25" ht="30">
      <c r="R184" s="717"/>
      <c r="S184" s="159"/>
      <c r="T184" s="278"/>
      <c r="U184" s="278"/>
      <c r="V184" s="278"/>
      <c r="W184" s="279"/>
      <c r="X184" s="280"/>
      <c r="Y184" s="363"/>
    </row>
    <row r="185" spans="18:25" ht="30.75" thickBot="1">
      <c r="R185" s="718"/>
      <c r="S185" s="160"/>
      <c r="T185" s="281"/>
      <c r="U185" s="281"/>
      <c r="V185" s="281"/>
      <c r="W185" s="282"/>
      <c r="X185" s="283"/>
      <c r="Y185" s="364"/>
    </row>
    <row r="186" spans="18:25" ht="30">
      <c r="R186" s="716" t="str">
        <f t="shared" ref="R186:X186" si="57">R103</f>
        <v>ЦИФРОВАЯ ЭКОНОМИКА</v>
      </c>
      <c r="S186" s="161" t="str">
        <f t="shared" si="57"/>
        <v>Всего</v>
      </c>
      <c r="T186" s="285">
        <f t="shared" si="57"/>
        <v>0</v>
      </c>
      <c r="U186" s="285">
        <f t="shared" si="57"/>
        <v>0</v>
      </c>
      <c r="V186" s="285">
        <f t="shared" si="57"/>
        <v>0</v>
      </c>
      <c r="W186" s="285" t="e">
        <f t="shared" si="57"/>
        <v>#DIV/0!</v>
      </c>
      <c r="X186" s="285" t="e">
        <f t="shared" si="57"/>
        <v>#DIV/0!</v>
      </c>
      <c r="Y186" s="362" t="e">
        <f t="shared" ref="Y186" si="58">Y103</f>
        <v>#DIV/0!</v>
      </c>
    </row>
    <row r="187" spans="18:25" ht="30">
      <c r="R187" s="717"/>
      <c r="S187" s="159"/>
      <c r="T187" s="278"/>
      <c r="U187" s="278"/>
      <c r="V187" s="278"/>
      <c r="W187" s="279"/>
      <c r="X187" s="280"/>
      <c r="Y187" s="363"/>
    </row>
    <row r="188" spans="18:25" ht="30">
      <c r="R188" s="717"/>
      <c r="S188" s="159"/>
      <c r="T188" s="278"/>
      <c r="U188" s="278"/>
      <c r="V188" s="278"/>
      <c r="W188" s="279"/>
      <c r="X188" s="280"/>
      <c r="Y188" s="363"/>
    </row>
    <row r="189" spans="18:25" ht="30.75" thickBot="1">
      <c r="R189" s="718"/>
      <c r="S189" s="160"/>
      <c r="T189" s="281"/>
      <c r="U189" s="281"/>
      <c r="V189" s="281"/>
      <c r="W189" s="282"/>
      <c r="X189" s="283"/>
      <c r="Y189" s="364"/>
    </row>
    <row r="190" spans="18:25" ht="30">
      <c r="R190" s="716" t="str">
        <f t="shared" ref="R190:X190" si="59">R110</f>
        <v>КУЛЬТУРА</v>
      </c>
      <c r="S190" s="161" t="str">
        <f t="shared" si="59"/>
        <v>Всего</v>
      </c>
      <c r="T190" s="285">
        <f t="shared" si="59"/>
        <v>0</v>
      </c>
      <c r="U190" s="285">
        <f t="shared" si="59"/>
        <v>0</v>
      </c>
      <c r="V190" s="285">
        <f t="shared" si="59"/>
        <v>0</v>
      </c>
      <c r="W190" s="285" t="e">
        <f t="shared" si="59"/>
        <v>#DIV/0!</v>
      </c>
      <c r="X190" s="285" t="e">
        <f t="shared" si="59"/>
        <v>#DIV/0!</v>
      </c>
      <c r="Y190" s="362" t="e">
        <f t="shared" ref="Y190" si="60">Y110</f>
        <v>#DIV/0!</v>
      </c>
    </row>
    <row r="191" spans="18:25" ht="30">
      <c r="R191" s="717"/>
      <c r="S191" s="159"/>
      <c r="T191" s="278"/>
      <c r="U191" s="278"/>
      <c r="V191" s="278"/>
      <c r="W191" s="279"/>
      <c r="X191" s="280"/>
      <c r="Y191" s="363"/>
    </row>
    <row r="192" spans="18:25" ht="30">
      <c r="R192" s="717"/>
      <c r="S192" s="159"/>
      <c r="T192" s="278"/>
      <c r="U192" s="278"/>
      <c r="V192" s="278"/>
      <c r="W192" s="279"/>
      <c r="X192" s="280"/>
      <c r="Y192" s="363"/>
    </row>
    <row r="193" spans="18:25" ht="30.75" thickBot="1">
      <c r="R193" s="718"/>
      <c r="S193" s="160"/>
      <c r="T193" s="281"/>
      <c r="U193" s="281"/>
      <c r="V193" s="281"/>
      <c r="W193" s="282"/>
      <c r="X193" s="283"/>
      <c r="Y193" s="364"/>
    </row>
    <row r="194" spans="18:25" ht="30">
      <c r="R194" s="716" t="str">
        <f t="shared" ref="R194:X194" si="61">R117</f>
        <v>МАЛОЕ И СРЕДНЕЕ ПРЕДПРИНИМАТЕЛЬСТВО</v>
      </c>
      <c r="S194" s="161" t="str">
        <f t="shared" si="61"/>
        <v>Всего</v>
      </c>
      <c r="T194" s="285">
        <f t="shared" si="61"/>
        <v>0</v>
      </c>
      <c r="U194" s="285">
        <f t="shared" si="61"/>
        <v>0</v>
      </c>
      <c r="V194" s="285">
        <f t="shared" si="61"/>
        <v>0</v>
      </c>
      <c r="W194" s="285" t="e">
        <f t="shared" si="61"/>
        <v>#DIV/0!</v>
      </c>
      <c r="X194" s="285" t="e">
        <f t="shared" si="61"/>
        <v>#DIV/0!</v>
      </c>
      <c r="Y194" s="362" t="e">
        <f t="shared" ref="Y194" si="62">Y117</f>
        <v>#DIV/0!</v>
      </c>
    </row>
    <row r="195" spans="18:25" ht="30">
      <c r="R195" s="717"/>
      <c r="S195" s="159"/>
      <c r="T195" s="278"/>
      <c r="U195" s="278"/>
      <c r="V195" s="278"/>
      <c r="W195" s="279"/>
      <c r="X195" s="280"/>
      <c r="Y195" s="363"/>
    </row>
    <row r="196" spans="18:25" ht="30">
      <c r="R196" s="717"/>
      <c r="S196" s="159"/>
      <c r="T196" s="278"/>
      <c r="U196" s="278"/>
      <c r="V196" s="278"/>
      <c r="W196" s="279"/>
      <c r="X196" s="280"/>
      <c r="Y196" s="363"/>
    </row>
    <row r="197" spans="18:25" ht="30.75" thickBot="1">
      <c r="R197" s="718"/>
      <c r="S197" s="160"/>
      <c r="T197" s="281"/>
      <c r="U197" s="281"/>
      <c r="V197" s="281"/>
      <c r="W197" s="282"/>
      <c r="X197" s="283"/>
      <c r="Y197" s="364"/>
    </row>
    <row r="198" spans="18:25" ht="30">
      <c r="R198" s="716" t="str">
        <f t="shared" ref="R198:X198" si="63">R124</f>
        <v>МЕЖДУНАРОДНАЯ КООПЕРАЦИЯ И ЭКСПОРТ</v>
      </c>
      <c r="S198" s="161" t="str">
        <f t="shared" si="63"/>
        <v>Всего</v>
      </c>
      <c r="T198" s="285">
        <f t="shared" si="63"/>
        <v>0</v>
      </c>
      <c r="U198" s="285">
        <f t="shared" si="63"/>
        <v>0</v>
      </c>
      <c r="V198" s="285">
        <f t="shared" si="63"/>
        <v>0</v>
      </c>
      <c r="W198" s="285" t="e">
        <f t="shared" si="63"/>
        <v>#DIV/0!</v>
      </c>
      <c r="X198" s="285" t="e">
        <f t="shared" si="63"/>
        <v>#DIV/0!</v>
      </c>
      <c r="Y198" s="362" t="e">
        <f t="shared" ref="Y198" si="64">Y124</f>
        <v>#DIV/0!</v>
      </c>
    </row>
    <row r="199" spans="18:25" ht="30">
      <c r="R199" s="717"/>
      <c r="S199" s="159"/>
      <c r="T199" s="278"/>
      <c r="U199" s="278"/>
      <c r="V199" s="278"/>
      <c r="W199" s="279"/>
      <c r="X199" s="280"/>
      <c r="Y199" s="363"/>
    </row>
    <row r="200" spans="18:25" ht="30">
      <c r="R200" s="717"/>
      <c r="S200" s="159"/>
      <c r="T200" s="278"/>
      <c r="U200" s="278"/>
      <c r="V200" s="278"/>
      <c r="W200" s="279"/>
      <c r="X200" s="280"/>
      <c r="Y200" s="363"/>
    </row>
    <row r="201" spans="18:25" ht="30.75" thickBot="1">
      <c r="R201" s="718"/>
      <c r="S201" s="160"/>
      <c r="T201" s="281"/>
      <c r="U201" s="281"/>
      <c r="V201" s="281"/>
      <c r="W201" s="282"/>
      <c r="X201" s="283"/>
      <c r="Y201" s="364"/>
    </row>
    <row r="202" spans="18:25" ht="30.75">
      <c r="R202" s="726" t="str">
        <f t="shared" ref="R202:X202" si="65">R134</f>
        <v>Всего субсидий из бюджета на инвестиционные цели вне национальных проектов</v>
      </c>
      <c r="S202" s="645" t="str">
        <f t="shared" si="65"/>
        <v>Всего</v>
      </c>
      <c r="T202" s="286">
        <f t="shared" si="65"/>
        <v>22.392011000000004</v>
      </c>
      <c r="U202" s="286">
        <f t="shared" si="65"/>
        <v>0</v>
      </c>
      <c r="V202" s="286">
        <f t="shared" si="65"/>
        <v>0</v>
      </c>
      <c r="W202" s="286">
        <f t="shared" si="65"/>
        <v>0</v>
      </c>
      <c r="X202" s="286" t="e">
        <f t="shared" si="65"/>
        <v>#DIV/0!</v>
      </c>
      <c r="Y202" s="365">
        <f t="shared" ref="Y202" si="66">Y134</f>
        <v>0</v>
      </c>
    </row>
    <row r="203" spans="18:25" ht="30">
      <c r="R203" s="727"/>
      <c r="S203" s="646"/>
      <c r="T203" s="278"/>
      <c r="U203" s="278"/>
      <c r="V203" s="278"/>
      <c r="W203" s="279"/>
      <c r="X203" s="280"/>
      <c r="Y203" s="363"/>
    </row>
    <row r="204" spans="18:25" ht="30">
      <c r="R204" s="727"/>
      <c r="S204" s="646"/>
      <c r="T204" s="278"/>
      <c r="U204" s="278"/>
      <c r="V204" s="278"/>
      <c r="W204" s="279"/>
      <c r="X204" s="280"/>
      <c r="Y204" s="363"/>
    </row>
    <row r="205" spans="18:25" ht="30.75" thickBot="1">
      <c r="R205" s="728"/>
      <c r="S205" s="647"/>
      <c r="T205" s="281"/>
      <c r="U205" s="281"/>
      <c r="V205" s="281"/>
      <c r="W205" s="282"/>
      <c r="X205" s="283"/>
      <c r="Y205" s="364"/>
    </row>
  </sheetData>
  <mergeCells count="105"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  <mergeCell ref="R146:R149"/>
    <mergeCell ref="R154:R157"/>
    <mergeCell ref="R158:R161"/>
    <mergeCell ref="R162:R165"/>
    <mergeCell ref="R166:R169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L3:M3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R18:R21"/>
    <mergeCell ref="R150:R153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</mergeCells>
  <pageMargins left="0.19685039370078741" right="0.19685039370078741" top="0.19685039370078741" bottom="0.19685039370078741" header="0.15748031496062992" footer="0.15748031496062992"/>
  <pageSetup paperSize="9" scale="37" fitToHeight="0" orientation="landscape" r:id="rId1"/>
  <rowBreaks count="1" manualBreakCount="1">
    <brk id="8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1"/>
  <sheetViews>
    <sheetView zoomScale="50" zoomScaleNormal="50" zoomScaleSheetLayoutView="50" workbookViewId="0">
      <pane xSplit="4" ySplit="4" topLeftCell="E365" activePane="bottomRight" state="frozen"/>
      <selection pane="topRight" activeCell="E1" sqref="E1"/>
      <selection pane="bottomLeft" activeCell="A5" sqref="A5"/>
      <selection pane="bottomRight" activeCell="G11" sqref="G11"/>
    </sheetView>
  </sheetViews>
  <sheetFormatPr defaultRowHeight="20.25"/>
  <cols>
    <col min="1" max="1" width="7.42578125" style="1" customWidth="1"/>
    <col min="2" max="2" width="65.28515625" style="319" customWidth="1"/>
    <col min="3" max="3" width="14.5703125" style="319" customWidth="1"/>
    <col min="4" max="4" width="25.140625" style="320" customWidth="1"/>
    <col min="5" max="5" width="19.7109375" style="319" customWidth="1"/>
    <col min="6" max="6" width="21.85546875" style="319" customWidth="1"/>
    <col min="7" max="7" width="22.42578125" style="319" customWidth="1"/>
    <col min="8" max="9" width="18.28515625" style="319" customWidth="1"/>
    <col min="10" max="10" width="100.85546875" style="319" customWidth="1"/>
    <col min="11" max="11" width="14.140625" style="237" hidden="1" customWidth="1"/>
    <col min="12" max="12" width="14.140625" style="2" hidden="1" customWidth="1"/>
    <col min="13" max="14" width="15" style="2" hidden="1" customWidth="1"/>
    <col min="15" max="15" width="14" hidden="1" customWidth="1"/>
  </cols>
  <sheetData>
    <row r="1" spans="1:14">
      <c r="B1" s="165" t="s">
        <v>74</v>
      </c>
      <c r="J1" s="410" t="s">
        <v>107</v>
      </c>
      <c r="N1" s="38" t="s">
        <v>21</v>
      </c>
    </row>
    <row r="2" spans="1:14" ht="107.25" customHeight="1" thickBot="1">
      <c r="A2" s="597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597"/>
      <c r="C2" s="597"/>
      <c r="D2" s="597"/>
      <c r="E2" s="597"/>
      <c r="F2" s="597"/>
      <c r="G2" s="597"/>
      <c r="H2" s="597"/>
      <c r="I2" s="597"/>
      <c r="J2" s="597"/>
      <c r="K2" s="584" t="s">
        <v>25</v>
      </c>
      <c r="L2" s="584"/>
      <c r="M2" s="584"/>
      <c r="N2" s="584"/>
    </row>
    <row r="3" spans="1:14" ht="83.25" customHeight="1" thickBot="1">
      <c r="A3" s="18" t="s">
        <v>0</v>
      </c>
      <c r="B3" s="19" t="s">
        <v>1</v>
      </c>
      <c r="C3" s="598"/>
      <c r="D3" s="599"/>
      <c r="E3" s="600" t="s">
        <v>96</v>
      </c>
      <c r="F3" s="601"/>
      <c r="G3" s="601"/>
      <c r="H3" s="601"/>
      <c r="I3" s="601"/>
      <c r="J3" s="740" t="s">
        <v>102</v>
      </c>
      <c r="K3" s="238"/>
      <c r="L3" s="669"/>
      <c r="M3" s="670"/>
      <c r="N3" s="742"/>
    </row>
    <row r="4" spans="1:14" ht="150" customHeight="1" thickBot="1">
      <c r="A4" s="18"/>
      <c r="B4" s="132" t="str">
        <f>'Приложение 2 (СВОД)'!B4</f>
        <v>Дальнереченский муниципальный р-н</v>
      </c>
      <c r="C4" s="327" t="s">
        <v>89</v>
      </c>
      <c r="D4" s="399"/>
      <c r="E4" s="400"/>
      <c r="F4" s="399"/>
      <c r="G4" s="401" t="s">
        <v>90</v>
      </c>
      <c r="H4" s="402"/>
      <c r="I4" s="403"/>
      <c r="J4" s="741"/>
      <c r="K4" s="239"/>
      <c r="L4" s="22"/>
      <c r="M4" s="29"/>
      <c r="N4" s="743"/>
    </row>
    <row r="5" spans="1:14" s="32" customFormat="1" ht="30.75" customHeight="1" thickBot="1">
      <c r="A5" s="609"/>
      <c r="B5" s="612" t="s">
        <v>45</v>
      </c>
      <c r="C5" s="734"/>
      <c r="D5" s="404" t="s">
        <v>7</v>
      </c>
      <c r="E5" s="390"/>
      <c r="F5" s="390"/>
      <c r="G5" s="390">
        <f t="shared" ref="G5:N5" si="0">G6+G7+G8</f>
        <v>0</v>
      </c>
      <c r="H5" s="390"/>
      <c r="I5" s="390"/>
      <c r="J5" s="737"/>
      <c r="K5" s="398">
        <f t="shared" si="0"/>
        <v>0</v>
      </c>
      <c r="L5" s="164">
        <f t="shared" si="0"/>
        <v>0</v>
      </c>
      <c r="M5" s="164">
        <f t="shared" si="0"/>
        <v>0</v>
      </c>
      <c r="N5" s="164">
        <f t="shared" si="0"/>
        <v>0</v>
      </c>
    </row>
    <row r="6" spans="1:14" s="32" customFormat="1" ht="32.25" customHeight="1" thickBot="1">
      <c r="A6" s="610"/>
      <c r="B6" s="613"/>
      <c r="C6" s="735"/>
      <c r="D6" s="405" t="s">
        <v>16</v>
      </c>
      <c r="E6" s="379"/>
      <c r="F6" s="379"/>
      <c r="G6" s="379">
        <f t="shared" ref="G6:G8" si="1">G11+G379</f>
        <v>0</v>
      </c>
      <c r="H6" s="379"/>
      <c r="I6" s="379"/>
      <c r="J6" s="738"/>
      <c r="K6" s="398">
        <f t="shared" ref="K6:N8" si="2">K11+K379</f>
        <v>0</v>
      </c>
      <c r="L6" s="164">
        <f t="shared" si="2"/>
        <v>0</v>
      </c>
      <c r="M6" s="164">
        <f t="shared" si="2"/>
        <v>0</v>
      </c>
      <c r="N6" s="164">
        <f t="shared" si="2"/>
        <v>0</v>
      </c>
    </row>
    <row r="7" spans="1:14" s="32" customFormat="1" ht="29.25" customHeight="1" thickBot="1">
      <c r="A7" s="610"/>
      <c r="B7" s="613"/>
      <c r="C7" s="735"/>
      <c r="D7" s="405" t="s">
        <v>8</v>
      </c>
      <c r="E7" s="379"/>
      <c r="F7" s="379"/>
      <c r="G7" s="379">
        <f t="shared" si="1"/>
        <v>0</v>
      </c>
      <c r="H7" s="379"/>
      <c r="I7" s="379"/>
      <c r="J7" s="738"/>
      <c r="K7" s="398">
        <f t="shared" si="2"/>
        <v>0</v>
      </c>
      <c r="L7" s="164">
        <f t="shared" si="2"/>
        <v>0</v>
      </c>
      <c r="M7" s="164">
        <f t="shared" si="2"/>
        <v>0</v>
      </c>
      <c r="N7" s="164">
        <f t="shared" si="2"/>
        <v>0</v>
      </c>
    </row>
    <row r="8" spans="1:14" s="32" customFormat="1" ht="24.75" customHeight="1" thickBot="1">
      <c r="A8" s="611"/>
      <c r="B8" s="614"/>
      <c r="C8" s="736"/>
      <c r="D8" s="406" t="s">
        <v>9</v>
      </c>
      <c r="E8" s="395"/>
      <c r="F8" s="395"/>
      <c r="G8" s="395">
        <f t="shared" si="1"/>
        <v>0</v>
      </c>
      <c r="H8" s="395"/>
      <c r="I8" s="395"/>
      <c r="J8" s="739"/>
      <c r="K8" s="398">
        <f t="shared" si="2"/>
        <v>0</v>
      </c>
      <c r="L8" s="164">
        <f t="shared" si="2"/>
        <v>0</v>
      </c>
      <c r="M8" s="164">
        <f t="shared" si="2"/>
        <v>0</v>
      </c>
      <c r="N8" s="164">
        <f t="shared" si="2"/>
        <v>0</v>
      </c>
    </row>
    <row r="9" spans="1:14" s="31" customFormat="1" ht="11.25" customHeight="1" thickBot="1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>
      <c r="A10" s="621"/>
      <c r="B10" s="618" t="s">
        <v>93</v>
      </c>
      <c r="C10" s="645"/>
      <c r="D10" s="59" t="s">
        <v>7</v>
      </c>
      <c r="E10" s="60"/>
      <c r="F10" s="60"/>
      <c r="G10" s="60">
        <f t="shared" ref="G10:N10" si="3">SUM(G11:G13)</f>
        <v>0</v>
      </c>
      <c r="H10" s="60"/>
      <c r="I10" s="60"/>
      <c r="J10" s="630"/>
      <c r="K10" s="241">
        <f t="shared" si="3"/>
        <v>0</v>
      </c>
      <c r="L10" s="60">
        <f t="shared" si="3"/>
        <v>0</v>
      </c>
      <c r="M10" s="60">
        <f t="shared" si="3"/>
        <v>0</v>
      </c>
      <c r="N10" s="61">
        <f t="shared" si="3"/>
        <v>0</v>
      </c>
    </row>
    <row r="11" spans="1:14" s="32" customFormat="1" ht="24.75" customHeight="1">
      <c r="A11" s="622"/>
      <c r="B11" s="619"/>
      <c r="C11" s="646"/>
      <c r="D11" s="50" t="s">
        <v>16</v>
      </c>
      <c r="E11" s="75"/>
      <c r="F11" s="75"/>
      <c r="G11" s="75">
        <f t="shared" ref="G11:G13" si="4">G41+G79+G108+G137+G166+G195+G224+G253+G282+G311+G340+G369</f>
        <v>0</v>
      </c>
      <c r="H11" s="75"/>
      <c r="I11" s="75"/>
      <c r="J11" s="631"/>
      <c r="K11" s="242">
        <f t="shared" ref="K11:M13" si="5">K41+K79+K108+K137+K166+K195+K224+K253+K282+K311+K340+K369</f>
        <v>0</v>
      </c>
      <c r="L11" s="75">
        <f t="shared" si="5"/>
        <v>0</v>
      </c>
      <c r="M11" s="75">
        <f t="shared" si="5"/>
        <v>0</v>
      </c>
      <c r="N11" s="72">
        <f>E11+H11+I11+K11+L11+M11</f>
        <v>0</v>
      </c>
    </row>
    <row r="12" spans="1:14" s="32" customFormat="1" ht="24.75" customHeight="1">
      <c r="A12" s="622"/>
      <c r="B12" s="619"/>
      <c r="C12" s="646"/>
      <c r="D12" s="50" t="s">
        <v>8</v>
      </c>
      <c r="E12" s="75"/>
      <c r="F12" s="75"/>
      <c r="G12" s="75">
        <f t="shared" si="4"/>
        <v>0</v>
      </c>
      <c r="H12" s="75"/>
      <c r="I12" s="75"/>
      <c r="J12" s="631"/>
      <c r="K12" s="242">
        <f t="shared" si="5"/>
        <v>0</v>
      </c>
      <c r="L12" s="75">
        <f t="shared" si="5"/>
        <v>0</v>
      </c>
      <c r="M12" s="75">
        <f t="shared" si="5"/>
        <v>0</v>
      </c>
      <c r="N12" s="72">
        <f t="shared" ref="N12:N13" si="6">E12+H12+I12+K12+L12+M12</f>
        <v>0</v>
      </c>
    </row>
    <row r="13" spans="1:14" s="32" customFormat="1" ht="24.75" customHeight="1" thickBot="1">
      <c r="A13" s="623"/>
      <c r="B13" s="620"/>
      <c r="C13" s="647"/>
      <c r="D13" s="372" t="s">
        <v>9</v>
      </c>
      <c r="E13" s="373"/>
      <c r="F13" s="373"/>
      <c r="G13" s="373">
        <f t="shared" si="4"/>
        <v>0</v>
      </c>
      <c r="H13" s="373"/>
      <c r="I13" s="373"/>
      <c r="J13" s="632"/>
      <c r="K13" s="243">
        <f t="shared" si="5"/>
        <v>0</v>
      </c>
      <c r="L13" s="73">
        <f t="shared" si="5"/>
        <v>0</v>
      </c>
      <c r="M13" s="73">
        <f t="shared" si="5"/>
        <v>0</v>
      </c>
      <c r="N13" s="74">
        <f t="shared" si="6"/>
        <v>0</v>
      </c>
    </row>
    <row r="14" spans="1:14" s="31" customFormat="1" ht="11.25" customHeight="1" thickBot="1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66.75" customHeight="1" thickBot="1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>
      <c r="A16" s="573" t="s">
        <v>26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5"/>
    </row>
    <row r="17" spans="1:18" ht="45" customHeight="1">
      <c r="A17" s="576" t="s">
        <v>10</v>
      </c>
      <c r="B17" s="5" t="s">
        <v>18</v>
      </c>
      <c r="C17" s="62"/>
      <c r="D17" s="63"/>
      <c r="E17" s="62"/>
      <c r="F17" s="62"/>
      <c r="G17" s="62"/>
      <c r="H17" s="62"/>
      <c r="I17" s="62"/>
      <c r="J17" s="64"/>
      <c r="K17" s="246"/>
      <c r="L17" s="65"/>
      <c r="M17" s="65"/>
      <c r="N17" s="66"/>
    </row>
    <row r="18" spans="1:18" ht="27" customHeight="1">
      <c r="A18" s="579"/>
      <c r="B18" s="12" t="s">
        <v>19</v>
      </c>
      <c r="C18" s="23"/>
      <c r="D18" s="10"/>
      <c r="E18" s="23"/>
      <c r="F18" s="23"/>
      <c r="G18" s="23"/>
      <c r="H18" s="23"/>
      <c r="I18" s="23"/>
      <c r="J18" s="33"/>
      <c r="K18" s="247"/>
      <c r="L18" s="23"/>
      <c r="M18" s="23"/>
      <c r="N18" s="24"/>
    </row>
    <row r="19" spans="1:18" s="28" customFormat="1" ht="26.25" customHeight="1">
      <c r="A19" s="13"/>
      <c r="B19" s="14" t="s">
        <v>12</v>
      </c>
      <c r="C19" s="595"/>
      <c r="D19" s="596"/>
      <c r="E19" s="596"/>
      <c r="F19" s="596"/>
      <c r="G19" s="596"/>
      <c r="H19" s="596"/>
      <c r="I19" s="596"/>
      <c r="J19" s="596"/>
      <c r="K19" s="549"/>
      <c r="L19" s="549"/>
      <c r="M19" s="549"/>
      <c r="N19" s="550"/>
      <c r="R19" s="77"/>
    </row>
    <row r="20" spans="1:18" s="31" customFormat="1" ht="21.75" customHeight="1">
      <c r="A20" s="551" t="s">
        <v>14</v>
      </c>
      <c r="B20" s="554" t="s">
        <v>28</v>
      </c>
      <c r="C20" s="328"/>
      <c r="D20" s="196" t="s">
        <v>15</v>
      </c>
      <c r="E20" s="57"/>
      <c r="F20" s="57"/>
      <c r="G20" s="325">
        <f t="shared" ref="G20" si="7">SUM(G21:G23)</f>
        <v>0</v>
      </c>
      <c r="H20" s="57"/>
      <c r="I20" s="57"/>
      <c r="J20" s="729"/>
      <c r="K20" s="248">
        <f t="shared" ref="K20:M20" si="8">SUM(K21:K23)</f>
        <v>0</v>
      </c>
      <c r="L20" s="57">
        <f t="shared" si="8"/>
        <v>0</v>
      </c>
      <c r="M20" s="57">
        <f t="shared" si="8"/>
        <v>0</v>
      </c>
      <c r="N20" s="67">
        <f>E20+H20+I20+K20+L20+M20</f>
        <v>0</v>
      </c>
    </row>
    <row r="21" spans="1:18" s="28" customFormat="1" ht="21.75" customHeight="1">
      <c r="A21" s="552"/>
      <c r="B21" s="555"/>
      <c r="C21" s="314"/>
      <c r="D21" s="197" t="s">
        <v>16</v>
      </c>
      <c r="E21" s="198"/>
      <c r="F21" s="198"/>
      <c r="G21" s="326"/>
      <c r="H21" s="199"/>
      <c r="I21" s="199"/>
      <c r="J21" s="730"/>
      <c r="K21" s="249"/>
      <c r="L21" s="200"/>
      <c r="M21" s="200"/>
      <c r="N21" s="233">
        <f t="shared" ref="N21:N23" si="9">E21+H21+I21+K21+L21+M21</f>
        <v>0</v>
      </c>
    </row>
    <row r="22" spans="1:18" s="28" customFormat="1" ht="21.75" customHeight="1">
      <c r="A22" s="552"/>
      <c r="B22" s="555"/>
      <c r="C22" s="314"/>
      <c r="D22" s="197" t="s">
        <v>8</v>
      </c>
      <c r="E22" s="198"/>
      <c r="F22" s="198"/>
      <c r="G22" s="326"/>
      <c r="H22" s="199"/>
      <c r="I22" s="199"/>
      <c r="J22" s="730"/>
      <c r="K22" s="249"/>
      <c r="L22" s="200"/>
      <c r="M22" s="200"/>
      <c r="N22" s="233">
        <f t="shared" si="9"/>
        <v>0</v>
      </c>
    </row>
    <row r="23" spans="1:18" s="28" customFormat="1" ht="21.75" customHeight="1">
      <c r="A23" s="553"/>
      <c r="B23" s="556"/>
      <c r="C23" s="315"/>
      <c r="D23" s="197" t="s">
        <v>9</v>
      </c>
      <c r="E23" s="198"/>
      <c r="F23" s="198"/>
      <c r="G23" s="326"/>
      <c r="H23" s="201"/>
      <c r="I23" s="201"/>
      <c r="J23" s="731"/>
      <c r="K23" s="249"/>
      <c r="L23" s="200"/>
      <c r="M23" s="200"/>
      <c r="N23" s="67">
        <f t="shared" si="9"/>
        <v>0</v>
      </c>
    </row>
    <row r="24" spans="1:18" ht="43.5" customHeight="1">
      <c r="A24" s="577" t="s">
        <v>11</v>
      </c>
      <c r="B24" s="25" t="s">
        <v>18</v>
      </c>
      <c r="C24" s="202"/>
      <c r="D24" s="202"/>
      <c r="E24" s="202"/>
      <c r="F24" s="202"/>
      <c r="G24" s="202"/>
      <c r="H24" s="202"/>
      <c r="I24" s="202"/>
      <c r="J24" s="203"/>
      <c r="K24" s="249"/>
      <c r="L24" s="200"/>
      <c r="M24" s="200"/>
      <c r="N24" s="204"/>
    </row>
    <row r="25" spans="1:18" ht="32.25" customHeight="1">
      <c r="A25" s="579"/>
      <c r="B25" s="12" t="s">
        <v>19</v>
      </c>
      <c r="C25" s="205"/>
      <c r="D25" s="206"/>
      <c r="E25" s="205"/>
      <c r="F25" s="205"/>
      <c r="G25" s="205"/>
      <c r="H25" s="205"/>
      <c r="I25" s="205"/>
      <c r="J25" s="207"/>
      <c r="K25" s="250"/>
      <c r="L25" s="207"/>
      <c r="M25" s="205"/>
      <c r="N25" s="208"/>
    </row>
    <row r="26" spans="1:18" s="28" customFormat="1" ht="28.5" customHeight="1">
      <c r="A26" s="13"/>
      <c r="B26" s="14" t="s">
        <v>12</v>
      </c>
      <c r="C26" s="590"/>
      <c r="D26" s="591"/>
      <c r="E26" s="591"/>
      <c r="F26" s="591"/>
      <c r="G26" s="591"/>
      <c r="H26" s="591"/>
      <c r="I26" s="591"/>
      <c r="J26" s="591"/>
      <c r="K26" s="588"/>
      <c r="L26" s="588"/>
      <c r="M26" s="588"/>
      <c r="N26" s="589"/>
    </row>
    <row r="27" spans="1:18" s="31" customFormat="1" ht="24" customHeight="1">
      <c r="A27" s="551" t="s">
        <v>23</v>
      </c>
      <c r="B27" s="554" t="s">
        <v>28</v>
      </c>
      <c r="C27" s="328"/>
      <c r="D27" s="196" t="s">
        <v>15</v>
      </c>
      <c r="E27" s="57"/>
      <c r="F27" s="57"/>
      <c r="G27" s="325">
        <f t="shared" ref="G27" si="10">SUM(G28:G30)</f>
        <v>0</v>
      </c>
      <c r="H27" s="57"/>
      <c r="I27" s="57"/>
      <c r="J27" s="729"/>
      <c r="K27" s="251">
        <f t="shared" ref="K27:M27" si="11">SUM(K28:K30)</f>
        <v>0</v>
      </c>
      <c r="L27" s="57">
        <f t="shared" si="11"/>
        <v>0</v>
      </c>
      <c r="M27" s="57">
        <f t="shared" si="11"/>
        <v>0</v>
      </c>
      <c r="N27" s="67">
        <f>E27+H27+I27+K27+L27+M27</f>
        <v>0</v>
      </c>
    </row>
    <row r="28" spans="1:18" s="28" customFormat="1" ht="24" customHeight="1">
      <c r="A28" s="552"/>
      <c r="B28" s="555"/>
      <c r="C28" s="314"/>
      <c r="D28" s="197" t="s">
        <v>16</v>
      </c>
      <c r="E28" s="198"/>
      <c r="F28" s="198"/>
      <c r="G28" s="326"/>
      <c r="H28" s="199"/>
      <c r="I28" s="199"/>
      <c r="J28" s="730"/>
      <c r="K28" s="252"/>
      <c r="L28" s="200"/>
      <c r="M28" s="200"/>
      <c r="N28" s="233">
        <f t="shared" ref="N28:N30" si="12">E28+H28+I28+K28+L28+M28</f>
        <v>0</v>
      </c>
    </row>
    <row r="29" spans="1:18" s="28" customFormat="1" ht="24" customHeight="1">
      <c r="A29" s="552"/>
      <c r="B29" s="555"/>
      <c r="C29" s="314"/>
      <c r="D29" s="197" t="s">
        <v>8</v>
      </c>
      <c r="E29" s="198"/>
      <c r="F29" s="198"/>
      <c r="G29" s="326"/>
      <c r="H29" s="199"/>
      <c r="I29" s="199"/>
      <c r="J29" s="730"/>
      <c r="K29" s="252"/>
      <c r="L29" s="200"/>
      <c r="M29" s="200"/>
      <c r="N29" s="233">
        <f t="shared" si="12"/>
        <v>0</v>
      </c>
    </row>
    <row r="30" spans="1:18" s="28" customFormat="1" ht="24" customHeight="1">
      <c r="A30" s="552"/>
      <c r="B30" s="556"/>
      <c r="C30" s="315"/>
      <c r="D30" s="197" t="s">
        <v>9</v>
      </c>
      <c r="E30" s="198"/>
      <c r="F30" s="198"/>
      <c r="G30" s="326"/>
      <c r="H30" s="201"/>
      <c r="I30" s="201"/>
      <c r="J30" s="731"/>
      <c r="K30" s="252"/>
      <c r="L30" s="200"/>
      <c r="M30" s="200"/>
      <c r="N30" s="67">
        <f t="shared" si="12"/>
        <v>0</v>
      </c>
    </row>
    <row r="31" spans="1:18" ht="43.5" customHeight="1" thickBot="1">
      <c r="A31" s="68" t="s">
        <v>22</v>
      </c>
      <c r="B31" s="69" t="s">
        <v>24</v>
      </c>
      <c r="C31" s="209"/>
      <c r="D31" s="209"/>
      <c r="E31" s="209"/>
      <c r="F31" s="209"/>
      <c r="G31" s="209"/>
      <c r="H31" s="209"/>
      <c r="I31" s="209"/>
      <c r="J31" s="210"/>
      <c r="K31" s="253"/>
      <c r="L31" s="211"/>
      <c r="M31" s="211"/>
      <c r="N31" s="212"/>
    </row>
    <row r="32" spans="1:18" ht="22.5" customHeight="1" thickBot="1">
      <c r="A32" s="585" t="s">
        <v>27</v>
      </c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7"/>
    </row>
    <row r="33" spans="1:14" ht="42.75" customHeight="1">
      <c r="A33" s="576" t="s">
        <v>10</v>
      </c>
      <c r="B33" s="5" t="s">
        <v>18</v>
      </c>
      <c r="C33" s="26"/>
      <c r="D33" s="27"/>
      <c r="E33" s="26"/>
      <c r="F33" s="26"/>
      <c r="G33" s="26"/>
      <c r="H33" s="26"/>
      <c r="I33" s="26"/>
      <c r="J33" s="34"/>
      <c r="K33" s="254"/>
      <c r="L33" s="4"/>
      <c r="M33" s="4"/>
      <c r="N33" s="30"/>
    </row>
    <row r="34" spans="1:14" ht="25.5" customHeight="1">
      <c r="A34" s="577"/>
      <c r="B34" s="6" t="s">
        <v>19</v>
      </c>
      <c r="C34" s="11"/>
      <c r="D34" s="8"/>
      <c r="E34" s="11"/>
      <c r="F34" s="11"/>
      <c r="G34" s="11"/>
      <c r="H34" s="11"/>
      <c r="I34" s="11"/>
      <c r="J34" s="37"/>
      <c r="K34" s="255"/>
      <c r="L34" s="7"/>
      <c r="M34" s="7"/>
      <c r="N34" s="9"/>
    </row>
    <row r="35" spans="1:14" ht="24" customHeight="1">
      <c r="A35" s="15"/>
      <c r="B35" s="16" t="s">
        <v>12</v>
      </c>
      <c r="C35" s="578" t="s">
        <v>13</v>
      </c>
      <c r="D35" s="578"/>
      <c r="E35" s="578"/>
      <c r="F35" s="578"/>
      <c r="G35" s="578"/>
      <c r="H35" s="578"/>
      <c r="I35" s="578"/>
      <c r="J35" s="578"/>
      <c r="K35" s="549"/>
      <c r="L35" s="549"/>
      <c r="M35" s="549"/>
      <c r="N35" s="550"/>
    </row>
    <row r="36" spans="1:14" s="32" customFormat="1" ht="24" customHeight="1">
      <c r="A36" s="552" t="s">
        <v>14</v>
      </c>
      <c r="B36" s="554" t="s">
        <v>28</v>
      </c>
      <c r="C36" s="328"/>
      <c r="D36" s="196" t="s">
        <v>15</v>
      </c>
      <c r="E36" s="57"/>
      <c r="F36" s="57"/>
      <c r="G36" s="325">
        <f t="shared" ref="G36" si="13">SUM(G37:G39)</f>
        <v>0</v>
      </c>
      <c r="H36" s="57"/>
      <c r="I36" s="57"/>
      <c r="J36" s="729"/>
      <c r="K36" s="251">
        <f t="shared" ref="K36:M36" si="14">SUM(K37:K39)</f>
        <v>0</v>
      </c>
      <c r="L36" s="57">
        <f t="shared" si="14"/>
        <v>0</v>
      </c>
      <c r="M36" s="57">
        <f t="shared" si="14"/>
        <v>0</v>
      </c>
      <c r="N36" s="67">
        <f>E36+H36+I36+K36+L36+M36</f>
        <v>0</v>
      </c>
    </row>
    <row r="37" spans="1:14" s="28" customFormat="1" ht="23.25">
      <c r="A37" s="552"/>
      <c r="B37" s="555"/>
      <c r="C37" s="314"/>
      <c r="D37" s="197" t="s">
        <v>16</v>
      </c>
      <c r="E37" s="198"/>
      <c r="F37" s="198"/>
      <c r="G37" s="326"/>
      <c r="H37" s="199"/>
      <c r="I37" s="199"/>
      <c r="J37" s="730"/>
      <c r="K37" s="252"/>
      <c r="L37" s="200"/>
      <c r="M37" s="200"/>
      <c r="N37" s="233">
        <f t="shared" ref="N37:N43" si="15">E37+H37+I37+K37+L37+M37</f>
        <v>0</v>
      </c>
    </row>
    <row r="38" spans="1:14" s="28" customFormat="1" ht="23.25">
      <c r="A38" s="552"/>
      <c r="B38" s="555"/>
      <c r="C38" s="314"/>
      <c r="D38" s="197" t="s">
        <v>8</v>
      </c>
      <c r="E38" s="198"/>
      <c r="F38" s="198"/>
      <c r="G38" s="326"/>
      <c r="H38" s="199"/>
      <c r="I38" s="199"/>
      <c r="J38" s="730"/>
      <c r="K38" s="252"/>
      <c r="L38" s="200"/>
      <c r="M38" s="200"/>
      <c r="N38" s="233">
        <f t="shared" si="15"/>
        <v>0</v>
      </c>
    </row>
    <row r="39" spans="1:14" s="28" customFormat="1" ht="22.5">
      <c r="A39" s="552"/>
      <c r="B39" s="555"/>
      <c r="C39" s="315"/>
      <c r="D39" s="197" t="s">
        <v>9</v>
      </c>
      <c r="E39" s="198"/>
      <c r="F39" s="198"/>
      <c r="G39" s="326"/>
      <c r="H39" s="201"/>
      <c r="I39" s="201"/>
      <c r="J39" s="731"/>
      <c r="K39" s="252"/>
      <c r="L39" s="200"/>
      <c r="M39" s="200"/>
      <c r="N39" s="67">
        <f t="shared" si="15"/>
        <v>0</v>
      </c>
    </row>
    <row r="40" spans="1:14" s="32" customFormat="1" ht="40.5">
      <c r="A40" s="563" t="str">
        <f>E15</f>
        <v>I</v>
      </c>
      <c r="B40" s="56" t="s">
        <v>46</v>
      </c>
      <c r="C40" s="565"/>
      <c r="D40" s="41" t="s">
        <v>7</v>
      </c>
      <c r="E40" s="213"/>
      <c r="F40" s="213"/>
      <c r="G40" s="213">
        <f t="shared" ref="G40" si="16">G41+G42+G43</f>
        <v>0</v>
      </c>
      <c r="H40" s="213"/>
      <c r="I40" s="213"/>
      <c r="J40" s="567"/>
      <c r="K40" s="248">
        <f t="shared" ref="K40:N40" si="17">K41+K42+K43</f>
        <v>0</v>
      </c>
      <c r="L40" s="213">
        <f t="shared" si="17"/>
        <v>0</v>
      </c>
      <c r="M40" s="213">
        <f t="shared" si="17"/>
        <v>0</v>
      </c>
      <c r="N40" s="214">
        <f t="shared" si="17"/>
        <v>0</v>
      </c>
    </row>
    <row r="41" spans="1:14" s="39" customFormat="1">
      <c r="A41" s="563"/>
      <c r="B41" s="570" t="str">
        <f>F15</f>
        <v>ДЕМОГРАФИЯ</v>
      </c>
      <c r="C41" s="565"/>
      <c r="D41" s="42" t="s">
        <v>16</v>
      </c>
      <c r="E41" s="215"/>
      <c r="F41" s="215"/>
      <c r="G41" s="215"/>
      <c r="H41" s="215"/>
      <c r="I41" s="215"/>
      <c r="J41" s="568"/>
      <c r="K41" s="249"/>
      <c r="L41" s="216"/>
      <c r="M41" s="216"/>
      <c r="N41" s="311">
        <f t="shared" si="15"/>
        <v>0</v>
      </c>
    </row>
    <row r="42" spans="1:14" s="39" customFormat="1" ht="28.5" customHeight="1">
      <c r="A42" s="563"/>
      <c r="B42" s="571"/>
      <c r="C42" s="565"/>
      <c r="D42" s="42" t="s">
        <v>8</v>
      </c>
      <c r="E42" s="215"/>
      <c r="F42" s="215"/>
      <c r="G42" s="215"/>
      <c r="H42" s="215"/>
      <c r="I42" s="215"/>
      <c r="J42" s="568"/>
      <c r="K42" s="249"/>
      <c r="L42" s="216"/>
      <c r="M42" s="216"/>
      <c r="N42" s="311">
        <f t="shared" si="15"/>
        <v>0</v>
      </c>
    </row>
    <row r="43" spans="1:14" s="32" customFormat="1" ht="21" thickBot="1">
      <c r="A43" s="564"/>
      <c r="B43" s="572"/>
      <c r="C43" s="566"/>
      <c r="D43" s="368" t="s">
        <v>9</v>
      </c>
      <c r="E43" s="369"/>
      <c r="F43" s="369"/>
      <c r="G43" s="369"/>
      <c r="H43" s="217"/>
      <c r="I43" s="217"/>
      <c r="J43" s="569"/>
      <c r="K43" s="249"/>
      <c r="L43" s="218"/>
      <c r="M43" s="218"/>
      <c r="N43" s="312">
        <f t="shared" si="15"/>
        <v>0</v>
      </c>
    </row>
    <row r="44" spans="1:14" s="32" customFormat="1" ht="53.25" customHeight="1" thickBot="1">
      <c r="A44" s="52"/>
      <c r="B44" s="53"/>
      <c r="C44" s="53"/>
      <c r="D44" s="53"/>
      <c r="E44" s="82" t="s">
        <v>49</v>
      </c>
      <c r="F44" s="81" t="s">
        <v>50</v>
      </c>
      <c r="G44" s="83"/>
      <c r="H44" s="53"/>
      <c r="I44" s="53"/>
      <c r="J44" s="53"/>
      <c r="K44" s="245"/>
      <c r="L44" s="53"/>
      <c r="M44" s="53"/>
      <c r="N44" s="54"/>
    </row>
    <row r="45" spans="1:14" s="32" customFormat="1" ht="53.25" customHeight="1" thickBot="1">
      <c r="A45" s="675"/>
      <c r="B45" s="676"/>
      <c r="C45" s="676"/>
      <c r="D45" s="676"/>
      <c r="E45" s="676"/>
      <c r="F45" s="676"/>
      <c r="G45" s="676"/>
      <c r="H45" s="676"/>
      <c r="I45" s="676"/>
      <c r="J45" s="676"/>
      <c r="K45" s="677"/>
      <c r="L45" s="677"/>
      <c r="M45" s="677"/>
      <c r="N45" s="678"/>
    </row>
    <row r="46" spans="1:14" s="32" customFormat="1" ht="53.25" customHeight="1">
      <c r="A46" s="671"/>
      <c r="B46" s="171"/>
      <c r="C46" s="294"/>
      <c r="D46" s="191"/>
      <c r="E46" s="172"/>
      <c r="F46" s="172"/>
      <c r="G46" s="172"/>
      <c r="H46" s="172"/>
      <c r="I46" s="172"/>
      <c r="J46" s="183"/>
      <c r="K46" s="290"/>
      <c r="L46" s="172"/>
      <c r="M46" s="172"/>
      <c r="N46" s="184"/>
    </row>
    <row r="47" spans="1:14" s="32" customFormat="1" ht="53.25" customHeight="1">
      <c r="A47" s="672"/>
      <c r="B47" s="6"/>
      <c r="C47" s="295"/>
      <c r="D47" s="192"/>
      <c r="E47" s="173"/>
      <c r="F47" s="166"/>
      <c r="G47" s="166"/>
      <c r="H47" s="166"/>
      <c r="I47" s="166"/>
      <c r="J47" s="185"/>
      <c r="K47" s="291"/>
      <c r="L47" s="166"/>
      <c r="M47" s="166"/>
      <c r="N47" s="186"/>
    </row>
    <row r="48" spans="1:14" s="32" customFormat="1" ht="53.25" customHeight="1">
      <c r="A48" s="672"/>
      <c r="B48" s="167"/>
      <c r="C48" s="296"/>
      <c r="D48" s="193"/>
      <c r="E48" s="168"/>
      <c r="F48" s="168"/>
      <c r="G48" s="168"/>
      <c r="H48" s="168"/>
      <c r="I48" s="168"/>
      <c r="J48" s="187"/>
      <c r="K48" s="292"/>
      <c r="L48" s="168"/>
      <c r="M48" s="168"/>
      <c r="N48" s="188"/>
    </row>
    <row r="49" spans="1:14" s="32" customFormat="1" ht="53.25" customHeight="1">
      <c r="A49" s="672"/>
      <c r="B49" s="6"/>
      <c r="C49" s="295"/>
      <c r="D49" s="192"/>
      <c r="E49" s="173"/>
      <c r="F49" s="166"/>
      <c r="G49" s="166"/>
      <c r="H49" s="166"/>
      <c r="I49" s="166"/>
      <c r="J49" s="185"/>
      <c r="K49" s="291"/>
      <c r="L49" s="166"/>
      <c r="M49" s="166"/>
      <c r="N49" s="186"/>
    </row>
    <row r="50" spans="1:14" s="32" customFormat="1" ht="53.25" customHeight="1">
      <c r="A50" s="672"/>
      <c r="B50" s="167"/>
      <c r="C50" s="296"/>
      <c r="D50" s="193"/>
      <c r="E50" s="168"/>
      <c r="F50" s="168"/>
      <c r="G50" s="168"/>
      <c r="H50" s="168"/>
      <c r="I50" s="168"/>
      <c r="J50" s="187"/>
      <c r="K50" s="292"/>
      <c r="L50" s="168"/>
      <c r="M50" s="168"/>
      <c r="N50" s="188"/>
    </row>
    <row r="51" spans="1:14" s="32" customFormat="1" ht="53.25" customHeight="1">
      <c r="A51" s="672"/>
      <c r="B51" s="6"/>
      <c r="C51" s="295"/>
      <c r="D51" s="192"/>
      <c r="E51" s="173"/>
      <c r="F51" s="166"/>
      <c r="G51" s="166"/>
      <c r="H51" s="166"/>
      <c r="I51" s="166"/>
      <c r="J51" s="185"/>
      <c r="K51" s="291"/>
      <c r="L51" s="166"/>
      <c r="M51" s="166"/>
      <c r="N51" s="186"/>
    </row>
    <row r="52" spans="1:14" s="32" customFormat="1" ht="53.25" customHeight="1">
      <c r="A52" s="672"/>
      <c r="B52" s="167"/>
      <c r="C52" s="296"/>
      <c r="D52" s="193"/>
      <c r="E52" s="168"/>
      <c r="F52" s="168"/>
      <c r="G52" s="168"/>
      <c r="H52" s="168"/>
      <c r="I52" s="168"/>
      <c r="J52" s="187"/>
      <c r="K52" s="292"/>
      <c r="L52" s="168"/>
      <c r="M52" s="168"/>
      <c r="N52" s="188"/>
    </row>
    <row r="53" spans="1:14" s="32" customFormat="1" ht="53.25" customHeight="1" thickBot="1">
      <c r="A53" s="719"/>
      <c r="B53" s="169"/>
      <c r="C53" s="297"/>
      <c r="D53" s="194"/>
      <c r="E53" s="174"/>
      <c r="F53" s="170"/>
      <c r="G53" s="170"/>
      <c r="H53" s="170"/>
      <c r="I53" s="170"/>
      <c r="J53" s="189"/>
      <c r="K53" s="293"/>
      <c r="L53" s="170"/>
      <c r="M53" s="170"/>
      <c r="N53" s="190"/>
    </row>
    <row r="54" spans="1:14" s="32" customFormat="1" ht="21" thickBot="1">
      <c r="A54" s="573" t="s">
        <v>26</v>
      </c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5"/>
    </row>
    <row r="55" spans="1:14" s="32" customFormat="1" ht="19.5">
      <c r="A55" s="576" t="s">
        <v>10</v>
      </c>
      <c r="B55" s="5" t="s">
        <v>18</v>
      </c>
      <c r="C55" s="62"/>
      <c r="D55" s="63"/>
      <c r="E55" s="62"/>
      <c r="F55" s="62"/>
      <c r="G55" s="62"/>
      <c r="H55" s="62"/>
      <c r="I55" s="62"/>
      <c r="J55" s="64"/>
      <c r="K55" s="246"/>
      <c r="L55" s="65"/>
      <c r="M55" s="65"/>
      <c r="N55" s="66"/>
    </row>
    <row r="56" spans="1:14" s="32" customFormat="1">
      <c r="A56" s="579"/>
      <c r="B56" s="12" t="s">
        <v>19</v>
      </c>
      <c r="C56" s="23"/>
      <c r="D56" s="10"/>
      <c r="E56" s="23"/>
      <c r="F56" s="23"/>
      <c r="G56" s="23"/>
      <c r="H56" s="23"/>
      <c r="I56" s="23"/>
      <c r="J56" s="33"/>
      <c r="K56" s="247"/>
      <c r="L56" s="23"/>
      <c r="M56" s="23"/>
      <c r="N56" s="24"/>
    </row>
    <row r="57" spans="1:14" s="32" customFormat="1" ht="19.5">
      <c r="A57" s="13"/>
      <c r="B57" s="14" t="s">
        <v>12</v>
      </c>
      <c r="C57" s="595" t="s">
        <v>13</v>
      </c>
      <c r="D57" s="596"/>
      <c r="E57" s="596"/>
      <c r="F57" s="596"/>
      <c r="G57" s="596"/>
      <c r="H57" s="596"/>
      <c r="I57" s="596"/>
      <c r="J57" s="596"/>
      <c r="K57" s="549"/>
      <c r="L57" s="549"/>
      <c r="M57" s="549"/>
      <c r="N57" s="550"/>
    </row>
    <row r="58" spans="1:14" s="32" customFormat="1" ht="22.5">
      <c r="A58" s="551" t="s">
        <v>14</v>
      </c>
      <c r="B58" s="554" t="s">
        <v>28</v>
      </c>
      <c r="C58" s="328"/>
      <c r="D58" s="196" t="s">
        <v>15</v>
      </c>
      <c r="E58" s="57"/>
      <c r="F58" s="57"/>
      <c r="G58" s="325">
        <f t="shared" ref="G58" si="18">SUM(G59:G61)</f>
        <v>0</v>
      </c>
      <c r="H58" s="57"/>
      <c r="I58" s="57"/>
      <c r="J58" s="729"/>
      <c r="K58" s="251">
        <f t="shared" ref="K58:M58" si="19">SUM(K59:K61)</f>
        <v>0</v>
      </c>
      <c r="L58" s="57">
        <f t="shared" si="19"/>
        <v>0</v>
      </c>
      <c r="M58" s="57">
        <f t="shared" si="19"/>
        <v>0</v>
      </c>
      <c r="N58" s="67">
        <f>E58+H58+I58+K58+L58+M58</f>
        <v>0</v>
      </c>
    </row>
    <row r="59" spans="1:14" s="32" customFormat="1" ht="23.25">
      <c r="A59" s="552"/>
      <c r="B59" s="555"/>
      <c r="C59" s="314"/>
      <c r="D59" s="197" t="s">
        <v>16</v>
      </c>
      <c r="E59" s="198"/>
      <c r="F59" s="198"/>
      <c r="G59" s="326"/>
      <c r="H59" s="199"/>
      <c r="I59" s="199"/>
      <c r="J59" s="730"/>
      <c r="K59" s="252"/>
      <c r="L59" s="200"/>
      <c r="M59" s="200"/>
      <c r="N59" s="233">
        <f t="shared" ref="N59:N61" si="20">E59+H59+I59+K59+L59+M59</f>
        <v>0</v>
      </c>
    </row>
    <row r="60" spans="1:14" s="32" customFormat="1" ht="23.25">
      <c r="A60" s="552"/>
      <c r="B60" s="555"/>
      <c r="C60" s="314"/>
      <c r="D60" s="197" t="s">
        <v>8</v>
      </c>
      <c r="E60" s="198"/>
      <c r="F60" s="198"/>
      <c r="G60" s="326"/>
      <c r="H60" s="199"/>
      <c r="I60" s="199"/>
      <c r="J60" s="730"/>
      <c r="K60" s="252"/>
      <c r="L60" s="200"/>
      <c r="M60" s="200"/>
      <c r="N60" s="233">
        <f t="shared" si="20"/>
        <v>0</v>
      </c>
    </row>
    <row r="61" spans="1:14" s="32" customFormat="1" ht="22.5">
      <c r="A61" s="553"/>
      <c r="B61" s="556"/>
      <c r="C61" s="315"/>
      <c r="D61" s="197" t="s">
        <v>9</v>
      </c>
      <c r="E61" s="198"/>
      <c r="F61" s="198"/>
      <c r="G61" s="326"/>
      <c r="H61" s="201"/>
      <c r="I61" s="201"/>
      <c r="J61" s="731"/>
      <c r="K61" s="252"/>
      <c r="L61" s="200"/>
      <c r="M61" s="200"/>
      <c r="N61" s="67">
        <f t="shared" si="20"/>
        <v>0</v>
      </c>
    </row>
    <row r="62" spans="1:14" s="32" customFormat="1" ht="19.5">
      <c r="A62" s="577" t="s">
        <v>11</v>
      </c>
      <c r="B62" s="25" t="s">
        <v>18</v>
      </c>
      <c r="C62" s="35"/>
      <c r="D62" s="36"/>
      <c r="E62" s="202"/>
      <c r="F62" s="202"/>
      <c r="G62" s="202"/>
      <c r="H62" s="202"/>
      <c r="I62" s="202"/>
      <c r="J62" s="203"/>
      <c r="K62" s="256"/>
      <c r="L62" s="200"/>
      <c r="M62" s="200"/>
      <c r="N62" s="204"/>
    </row>
    <row r="63" spans="1:14" s="32" customFormat="1">
      <c r="A63" s="579"/>
      <c r="B63" s="12" t="s">
        <v>19</v>
      </c>
      <c r="C63" s="23"/>
      <c r="D63" s="10"/>
      <c r="E63" s="23"/>
      <c r="F63" s="23"/>
      <c r="G63" s="23"/>
      <c r="H63" s="23"/>
      <c r="I63" s="23"/>
      <c r="J63" s="33"/>
      <c r="K63" s="247"/>
      <c r="L63" s="23"/>
      <c r="M63" s="23"/>
      <c r="N63" s="24"/>
    </row>
    <row r="64" spans="1:14" s="32" customFormat="1" ht="19.5">
      <c r="A64" s="13"/>
      <c r="B64" s="14" t="s">
        <v>12</v>
      </c>
      <c r="C64" s="595" t="s">
        <v>13</v>
      </c>
      <c r="D64" s="596"/>
      <c r="E64" s="596"/>
      <c r="F64" s="596"/>
      <c r="G64" s="596"/>
      <c r="H64" s="596"/>
      <c r="I64" s="596"/>
      <c r="J64" s="596"/>
      <c r="K64" s="549"/>
      <c r="L64" s="549"/>
      <c r="M64" s="549"/>
      <c r="N64" s="550"/>
    </row>
    <row r="65" spans="1:14" s="32" customFormat="1" ht="22.5">
      <c r="A65" s="551" t="s">
        <v>23</v>
      </c>
      <c r="B65" s="554" t="s">
        <v>28</v>
      </c>
      <c r="C65" s="328"/>
      <c r="D65" s="196" t="s">
        <v>15</v>
      </c>
      <c r="E65" s="57"/>
      <c r="F65" s="57"/>
      <c r="G65" s="325">
        <f t="shared" ref="G65" si="21">SUM(G66:G68)</f>
        <v>0</v>
      </c>
      <c r="H65" s="57"/>
      <c r="I65" s="57"/>
      <c r="J65" s="729"/>
      <c r="K65" s="251">
        <f t="shared" ref="K65:M65" si="22">SUM(K66:K68)</f>
        <v>0</v>
      </c>
      <c r="L65" s="57">
        <f t="shared" si="22"/>
        <v>0</v>
      </c>
      <c r="M65" s="57">
        <f t="shared" si="22"/>
        <v>0</v>
      </c>
      <c r="N65" s="67">
        <f>E65+H65+I65+K65+L65+M65</f>
        <v>0</v>
      </c>
    </row>
    <row r="66" spans="1:14" s="32" customFormat="1" ht="23.25">
      <c r="A66" s="552"/>
      <c r="B66" s="555"/>
      <c r="C66" s="314"/>
      <c r="D66" s="197" t="s">
        <v>16</v>
      </c>
      <c r="E66" s="198"/>
      <c r="F66" s="198"/>
      <c r="G66" s="326"/>
      <c r="H66" s="199"/>
      <c r="I66" s="199"/>
      <c r="J66" s="730"/>
      <c r="K66" s="252"/>
      <c r="L66" s="200"/>
      <c r="M66" s="200"/>
      <c r="N66" s="233">
        <f t="shared" ref="N66:N68" si="23">E66+H66+I66+K66+L66+M66</f>
        <v>0</v>
      </c>
    </row>
    <row r="67" spans="1:14" s="32" customFormat="1" ht="23.25">
      <c r="A67" s="552"/>
      <c r="B67" s="555"/>
      <c r="C67" s="314"/>
      <c r="D67" s="197" t="s">
        <v>8</v>
      </c>
      <c r="E67" s="198"/>
      <c r="F67" s="198"/>
      <c r="G67" s="326"/>
      <c r="H67" s="199"/>
      <c r="I67" s="199"/>
      <c r="J67" s="730"/>
      <c r="K67" s="252"/>
      <c r="L67" s="200"/>
      <c r="M67" s="200"/>
      <c r="N67" s="233">
        <f t="shared" si="23"/>
        <v>0</v>
      </c>
    </row>
    <row r="68" spans="1:14" s="32" customFormat="1" ht="22.5">
      <c r="A68" s="552"/>
      <c r="B68" s="556"/>
      <c r="C68" s="315"/>
      <c r="D68" s="197" t="s">
        <v>9</v>
      </c>
      <c r="E68" s="198"/>
      <c r="F68" s="198"/>
      <c r="G68" s="326"/>
      <c r="H68" s="201"/>
      <c r="I68" s="201"/>
      <c r="J68" s="731"/>
      <c r="K68" s="252"/>
      <c r="L68" s="200"/>
      <c r="M68" s="200"/>
      <c r="N68" s="67">
        <f t="shared" si="23"/>
        <v>0</v>
      </c>
    </row>
    <row r="69" spans="1:14" s="32" customFormat="1" ht="39.75" thickBot="1">
      <c r="A69" s="68" t="s">
        <v>22</v>
      </c>
      <c r="B69" s="69" t="s">
        <v>24</v>
      </c>
      <c r="C69" s="70"/>
      <c r="D69" s="71"/>
      <c r="E69" s="209"/>
      <c r="F69" s="209"/>
      <c r="G69" s="209"/>
      <c r="H69" s="209"/>
      <c r="I69" s="209"/>
      <c r="J69" s="210"/>
      <c r="K69" s="253"/>
      <c r="L69" s="211"/>
      <c r="M69" s="211"/>
      <c r="N69" s="212"/>
    </row>
    <row r="70" spans="1:14" s="32" customFormat="1" ht="21" thickBot="1">
      <c r="A70" s="585" t="s">
        <v>27</v>
      </c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7"/>
    </row>
    <row r="71" spans="1:14" s="32" customFormat="1" ht="19.5">
      <c r="A71" s="576" t="s">
        <v>10</v>
      </c>
      <c r="B71" s="5" t="s">
        <v>18</v>
      </c>
      <c r="C71" s="26"/>
      <c r="D71" s="27"/>
      <c r="E71" s="26"/>
      <c r="F71" s="26"/>
      <c r="G71" s="26"/>
      <c r="H71" s="26"/>
      <c r="I71" s="26"/>
      <c r="J71" s="34"/>
      <c r="K71" s="254"/>
      <c r="L71" s="4"/>
      <c r="M71" s="4"/>
      <c r="N71" s="30"/>
    </row>
    <row r="72" spans="1:14" s="32" customFormat="1">
      <c r="A72" s="577"/>
      <c r="B72" s="6" t="s">
        <v>19</v>
      </c>
      <c r="C72" s="11"/>
      <c r="D72" s="8"/>
      <c r="E72" s="11"/>
      <c r="F72" s="11"/>
      <c r="G72" s="11"/>
      <c r="H72" s="11"/>
      <c r="I72" s="11"/>
      <c r="J72" s="37"/>
      <c r="K72" s="255"/>
      <c r="L72" s="7"/>
      <c r="M72" s="7"/>
      <c r="N72" s="9"/>
    </row>
    <row r="73" spans="1:14" s="32" customFormat="1" ht="19.5">
      <c r="A73" s="15"/>
      <c r="B73" s="16" t="s">
        <v>12</v>
      </c>
      <c r="C73" s="578" t="s">
        <v>13</v>
      </c>
      <c r="D73" s="578"/>
      <c r="E73" s="578"/>
      <c r="F73" s="578"/>
      <c r="G73" s="578"/>
      <c r="H73" s="578"/>
      <c r="I73" s="578"/>
      <c r="J73" s="578"/>
      <c r="K73" s="549"/>
      <c r="L73" s="549"/>
      <c r="M73" s="549"/>
      <c r="N73" s="550"/>
    </row>
    <row r="74" spans="1:14" s="32" customFormat="1" ht="22.5">
      <c r="A74" s="552" t="s">
        <v>14</v>
      </c>
      <c r="B74" s="554" t="s">
        <v>28</v>
      </c>
      <c r="C74" s="328"/>
      <c r="D74" s="196" t="s">
        <v>15</v>
      </c>
      <c r="E74" s="57"/>
      <c r="F74" s="57"/>
      <c r="G74" s="325">
        <f t="shared" ref="G74" si="24">SUM(G75:G77)</f>
        <v>0</v>
      </c>
      <c r="H74" s="57"/>
      <c r="I74" s="57"/>
      <c r="J74" s="729"/>
      <c r="K74" s="251">
        <f t="shared" ref="K74:M74" si="25">SUM(K75:K77)</f>
        <v>0</v>
      </c>
      <c r="L74" s="57">
        <f t="shared" si="25"/>
        <v>0</v>
      </c>
      <c r="M74" s="57">
        <f t="shared" si="25"/>
        <v>0</v>
      </c>
      <c r="N74" s="67">
        <f>E74+H74+I74+K74+L74+M74</f>
        <v>0</v>
      </c>
    </row>
    <row r="75" spans="1:14" s="32" customFormat="1" ht="23.25">
      <c r="A75" s="552"/>
      <c r="B75" s="555"/>
      <c r="C75" s="314"/>
      <c r="D75" s="197" t="s">
        <v>16</v>
      </c>
      <c r="E75" s="198"/>
      <c r="F75" s="198"/>
      <c r="G75" s="326"/>
      <c r="H75" s="199"/>
      <c r="I75" s="199"/>
      <c r="J75" s="730"/>
      <c r="K75" s="252"/>
      <c r="L75" s="200"/>
      <c r="M75" s="200"/>
      <c r="N75" s="233">
        <f t="shared" ref="N75:N77" si="26">E75+H75+I75+K75+L75+M75</f>
        <v>0</v>
      </c>
    </row>
    <row r="76" spans="1:14" s="32" customFormat="1" ht="23.25">
      <c r="A76" s="552"/>
      <c r="B76" s="555"/>
      <c r="C76" s="314"/>
      <c r="D76" s="197" t="s">
        <v>8</v>
      </c>
      <c r="E76" s="198"/>
      <c r="F76" s="198"/>
      <c r="G76" s="326"/>
      <c r="H76" s="199"/>
      <c r="I76" s="199"/>
      <c r="J76" s="730"/>
      <c r="K76" s="252"/>
      <c r="L76" s="200"/>
      <c r="M76" s="200"/>
      <c r="N76" s="233">
        <f t="shared" si="26"/>
        <v>0</v>
      </c>
    </row>
    <row r="77" spans="1:14" s="32" customFormat="1" ht="22.5">
      <c r="A77" s="552"/>
      <c r="B77" s="555"/>
      <c r="C77" s="315"/>
      <c r="D77" s="197" t="s">
        <v>9</v>
      </c>
      <c r="E77" s="198"/>
      <c r="F77" s="198"/>
      <c r="G77" s="326"/>
      <c r="H77" s="201"/>
      <c r="I77" s="201"/>
      <c r="J77" s="731"/>
      <c r="K77" s="252"/>
      <c r="L77" s="200"/>
      <c r="M77" s="200"/>
      <c r="N77" s="67">
        <f t="shared" si="26"/>
        <v>0</v>
      </c>
    </row>
    <row r="78" spans="1:14" s="32" customFormat="1" ht="40.5">
      <c r="A78" s="563" t="str">
        <f>E44</f>
        <v>II</v>
      </c>
      <c r="B78" s="56" t="s">
        <v>46</v>
      </c>
      <c r="C78" s="565"/>
      <c r="D78" s="41" t="s">
        <v>7</v>
      </c>
      <c r="E78" s="213"/>
      <c r="F78" s="213"/>
      <c r="G78" s="213">
        <f t="shared" ref="G78" si="27">G79+G80+G81</f>
        <v>0</v>
      </c>
      <c r="H78" s="213"/>
      <c r="I78" s="213"/>
      <c r="J78" s="567"/>
      <c r="K78" s="248">
        <f t="shared" ref="K78:N78" si="28">K79+K80+K81</f>
        <v>0</v>
      </c>
      <c r="L78" s="213">
        <f t="shared" si="28"/>
        <v>0</v>
      </c>
      <c r="M78" s="213">
        <f t="shared" si="28"/>
        <v>0</v>
      </c>
      <c r="N78" s="214">
        <f t="shared" si="28"/>
        <v>0</v>
      </c>
    </row>
    <row r="79" spans="1:14" s="32" customFormat="1">
      <c r="A79" s="563"/>
      <c r="B79" s="570" t="str">
        <f>F44</f>
        <v>ЗДРАВООХРАНЕНИЕ</v>
      </c>
      <c r="C79" s="565"/>
      <c r="D79" s="42" t="s">
        <v>16</v>
      </c>
      <c r="E79" s="215"/>
      <c r="F79" s="215"/>
      <c r="G79" s="215"/>
      <c r="H79" s="215"/>
      <c r="I79" s="215"/>
      <c r="J79" s="568"/>
      <c r="K79" s="249"/>
      <c r="L79" s="216"/>
      <c r="M79" s="216"/>
      <c r="N79" s="311">
        <f t="shared" ref="N79:N81" si="29">E79+H79+I79+K79+L79+M79</f>
        <v>0</v>
      </c>
    </row>
    <row r="80" spans="1:14" s="32" customFormat="1">
      <c r="A80" s="563"/>
      <c r="B80" s="571"/>
      <c r="C80" s="565"/>
      <c r="D80" s="42" t="s">
        <v>8</v>
      </c>
      <c r="E80" s="215"/>
      <c r="F80" s="215"/>
      <c r="G80" s="215"/>
      <c r="H80" s="215"/>
      <c r="I80" s="215"/>
      <c r="J80" s="568"/>
      <c r="K80" s="249"/>
      <c r="L80" s="216"/>
      <c r="M80" s="216"/>
      <c r="N80" s="311">
        <f t="shared" si="29"/>
        <v>0</v>
      </c>
    </row>
    <row r="81" spans="1:14" s="32" customFormat="1" ht="21" thickBot="1">
      <c r="A81" s="564"/>
      <c r="B81" s="572"/>
      <c r="C81" s="566"/>
      <c r="D81" s="368" t="s">
        <v>9</v>
      </c>
      <c r="E81" s="369"/>
      <c r="F81" s="369"/>
      <c r="G81" s="369"/>
      <c r="H81" s="217"/>
      <c r="I81" s="217"/>
      <c r="J81" s="569"/>
      <c r="K81" s="249"/>
      <c r="L81" s="218"/>
      <c r="M81" s="218"/>
      <c r="N81" s="312">
        <f t="shared" si="29"/>
        <v>0</v>
      </c>
    </row>
    <row r="82" spans="1:14" s="32" customFormat="1" ht="39.75" customHeight="1" thickBot="1">
      <c r="A82" s="52"/>
      <c r="B82" s="53"/>
      <c r="C82" s="53"/>
      <c r="D82" s="53"/>
      <c r="E82" s="82" t="s">
        <v>51</v>
      </c>
      <c r="F82" s="81" t="s">
        <v>52</v>
      </c>
      <c r="G82" s="83"/>
      <c r="H82" s="53"/>
      <c r="I82" s="53"/>
      <c r="J82" s="53"/>
      <c r="K82" s="245"/>
      <c r="L82" s="53"/>
      <c r="M82" s="53"/>
      <c r="N82" s="54"/>
    </row>
    <row r="83" spans="1:14" s="32" customFormat="1" ht="21" thickBot="1">
      <c r="A83" s="573" t="s">
        <v>26</v>
      </c>
      <c r="B83" s="574"/>
      <c r="C83" s="574"/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5"/>
    </row>
    <row r="84" spans="1:14" s="32" customFormat="1" ht="19.5">
      <c r="A84" s="576" t="s">
        <v>10</v>
      </c>
      <c r="B84" s="5" t="s">
        <v>18</v>
      </c>
      <c r="C84" s="62"/>
      <c r="D84" s="63"/>
      <c r="E84" s="62"/>
      <c r="F84" s="62"/>
      <c r="G84" s="62"/>
      <c r="H84" s="62"/>
      <c r="I84" s="62"/>
      <c r="J84" s="64"/>
      <c r="K84" s="246"/>
      <c r="L84" s="65"/>
      <c r="M84" s="65"/>
      <c r="N84" s="66"/>
    </row>
    <row r="85" spans="1:14" s="32" customFormat="1">
      <c r="A85" s="579"/>
      <c r="B85" s="12" t="s">
        <v>19</v>
      </c>
      <c r="C85" s="23"/>
      <c r="D85" s="10"/>
      <c r="E85" s="23"/>
      <c r="F85" s="23"/>
      <c r="G85" s="23"/>
      <c r="H85" s="23"/>
      <c r="I85" s="23"/>
      <c r="J85" s="33"/>
      <c r="K85" s="247"/>
      <c r="L85" s="23"/>
      <c r="M85" s="23"/>
      <c r="N85" s="24"/>
    </row>
    <row r="86" spans="1:14" s="32" customFormat="1" ht="19.5">
      <c r="A86" s="13"/>
      <c r="B86" s="14" t="s">
        <v>12</v>
      </c>
      <c r="C86" s="595" t="s">
        <v>13</v>
      </c>
      <c r="D86" s="596"/>
      <c r="E86" s="596"/>
      <c r="F86" s="596"/>
      <c r="G86" s="596"/>
      <c r="H86" s="596"/>
      <c r="I86" s="596"/>
      <c r="J86" s="596"/>
      <c r="K86" s="549"/>
      <c r="L86" s="549"/>
      <c r="M86" s="549"/>
      <c r="N86" s="550"/>
    </row>
    <row r="87" spans="1:14" s="32" customFormat="1" ht="22.5">
      <c r="A87" s="551" t="s">
        <v>14</v>
      </c>
      <c r="B87" s="554" t="s">
        <v>28</v>
      </c>
      <c r="C87" s="328"/>
      <c r="D87" s="196" t="s">
        <v>15</v>
      </c>
      <c r="E87" s="57"/>
      <c r="F87" s="57"/>
      <c r="G87" s="325">
        <f t="shared" ref="G87" si="30">SUM(G88:G90)</f>
        <v>0</v>
      </c>
      <c r="H87" s="57"/>
      <c r="I87" s="57"/>
      <c r="J87" s="729"/>
      <c r="K87" s="251">
        <f t="shared" ref="K87:M87" si="31">SUM(K88:K90)</f>
        <v>0</v>
      </c>
      <c r="L87" s="57">
        <f t="shared" si="31"/>
        <v>0</v>
      </c>
      <c r="M87" s="57">
        <f t="shared" si="31"/>
        <v>0</v>
      </c>
      <c r="N87" s="67">
        <f>E87+H87+I87+K87+L87+M87</f>
        <v>0</v>
      </c>
    </row>
    <row r="88" spans="1:14" s="32" customFormat="1" ht="23.25">
      <c r="A88" s="552"/>
      <c r="B88" s="555"/>
      <c r="C88" s="314"/>
      <c r="D88" s="197" t="s">
        <v>16</v>
      </c>
      <c r="E88" s="198"/>
      <c r="F88" s="198"/>
      <c r="G88" s="326"/>
      <c r="H88" s="199"/>
      <c r="I88" s="199"/>
      <c r="J88" s="730"/>
      <c r="K88" s="252"/>
      <c r="L88" s="200"/>
      <c r="M88" s="200"/>
      <c r="N88" s="233">
        <f t="shared" ref="N88:N90" si="32">E88+H88+I88+K88+L88+M88</f>
        <v>0</v>
      </c>
    </row>
    <row r="89" spans="1:14" s="32" customFormat="1" ht="23.25">
      <c r="A89" s="552"/>
      <c r="B89" s="555"/>
      <c r="C89" s="314"/>
      <c r="D89" s="197" t="s">
        <v>8</v>
      </c>
      <c r="E89" s="198"/>
      <c r="F89" s="198"/>
      <c r="G89" s="326"/>
      <c r="H89" s="199"/>
      <c r="I89" s="199"/>
      <c r="J89" s="730"/>
      <c r="K89" s="252"/>
      <c r="L89" s="200"/>
      <c r="M89" s="200"/>
      <c r="N89" s="233">
        <f t="shared" si="32"/>
        <v>0</v>
      </c>
    </row>
    <row r="90" spans="1:14" s="32" customFormat="1" ht="22.5">
      <c r="A90" s="553"/>
      <c r="B90" s="556"/>
      <c r="C90" s="315"/>
      <c r="D90" s="197" t="s">
        <v>9</v>
      </c>
      <c r="E90" s="198"/>
      <c r="F90" s="198"/>
      <c r="G90" s="326"/>
      <c r="H90" s="201"/>
      <c r="I90" s="201"/>
      <c r="J90" s="731"/>
      <c r="K90" s="252"/>
      <c r="L90" s="200"/>
      <c r="M90" s="200"/>
      <c r="N90" s="67">
        <f t="shared" si="32"/>
        <v>0</v>
      </c>
    </row>
    <row r="91" spans="1:14" s="32" customFormat="1" ht="19.5">
      <c r="A91" s="577" t="s">
        <v>11</v>
      </c>
      <c r="B91" s="25" t="s">
        <v>18</v>
      </c>
      <c r="C91" s="35"/>
      <c r="D91" s="36"/>
      <c r="E91" s="202"/>
      <c r="F91" s="202"/>
      <c r="G91" s="202"/>
      <c r="H91" s="202"/>
      <c r="I91" s="202"/>
      <c r="J91" s="203"/>
      <c r="K91" s="256"/>
      <c r="L91" s="200"/>
      <c r="M91" s="200"/>
      <c r="N91" s="204"/>
    </row>
    <row r="92" spans="1:14" s="32" customFormat="1">
      <c r="A92" s="579"/>
      <c r="B92" s="12" t="s">
        <v>19</v>
      </c>
      <c r="C92" s="23"/>
      <c r="D92" s="10"/>
      <c r="E92" s="23"/>
      <c r="F92" s="23"/>
      <c r="G92" s="23"/>
      <c r="H92" s="23"/>
      <c r="I92" s="23"/>
      <c r="J92" s="33"/>
      <c r="K92" s="247"/>
      <c r="L92" s="23"/>
      <c r="M92" s="23"/>
      <c r="N92" s="24"/>
    </row>
    <row r="93" spans="1:14" s="32" customFormat="1" ht="19.5">
      <c r="A93" s="13"/>
      <c r="B93" s="14" t="s">
        <v>12</v>
      </c>
      <c r="C93" s="595" t="s">
        <v>13</v>
      </c>
      <c r="D93" s="596"/>
      <c r="E93" s="596"/>
      <c r="F93" s="596"/>
      <c r="G93" s="596"/>
      <c r="H93" s="596"/>
      <c r="I93" s="596"/>
      <c r="J93" s="596"/>
      <c r="K93" s="549"/>
      <c r="L93" s="549"/>
      <c r="M93" s="549"/>
      <c r="N93" s="550"/>
    </row>
    <row r="94" spans="1:14" s="32" customFormat="1" ht="22.5">
      <c r="A94" s="551" t="s">
        <v>23</v>
      </c>
      <c r="B94" s="554" t="s">
        <v>28</v>
      </c>
      <c r="C94" s="328"/>
      <c r="D94" s="196" t="s">
        <v>15</v>
      </c>
      <c r="E94" s="57"/>
      <c r="F94" s="57"/>
      <c r="G94" s="325">
        <f t="shared" ref="G94" si="33">SUM(G95:G97)</f>
        <v>0</v>
      </c>
      <c r="H94" s="57"/>
      <c r="I94" s="57"/>
      <c r="J94" s="729"/>
      <c r="K94" s="251">
        <f t="shared" ref="K94:M94" si="34">SUM(K95:K97)</f>
        <v>0</v>
      </c>
      <c r="L94" s="57">
        <f t="shared" si="34"/>
        <v>0</v>
      </c>
      <c r="M94" s="57">
        <f t="shared" si="34"/>
        <v>0</v>
      </c>
      <c r="N94" s="67">
        <f>E94+H94+I94+K94+L94+M94</f>
        <v>0</v>
      </c>
    </row>
    <row r="95" spans="1:14" s="32" customFormat="1" ht="23.25">
      <c r="A95" s="552"/>
      <c r="B95" s="555"/>
      <c r="C95" s="314"/>
      <c r="D95" s="197" t="s">
        <v>16</v>
      </c>
      <c r="E95" s="198"/>
      <c r="F95" s="198"/>
      <c r="G95" s="326"/>
      <c r="H95" s="199"/>
      <c r="I95" s="199"/>
      <c r="J95" s="730"/>
      <c r="K95" s="252"/>
      <c r="L95" s="200"/>
      <c r="M95" s="200"/>
      <c r="N95" s="233">
        <f t="shared" ref="N95:N97" si="35">E95+H95+I95+K95+L95+M95</f>
        <v>0</v>
      </c>
    </row>
    <row r="96" spans="1:14" s="32" customFormat="1" ht="23.25">
      <c r="A96" s="552"/>
      <c r="B96" s="555"/>
      <c r="C96" s="314"/>
      <c r="D96" s="197" t="s">
        <v>8</v>
      </c>
      <c r="E96" s="198"/>
      <c r="F96" s="198"/>
      <c r="G96" s="326"/>
      <c r="H96" s="199"/>
      <c r="I96" s="199"/>
      <c r="J96" s="730"/>
      <c r="K96" s="252"/>
      <c r="L96" s="200"/>
      <c r="M96" s="200"/>
      <c r="N96" s="233">
        <f t="shared" si="35"/>
        <v>0</v>
      </c>
    </row>
    <row r="97" spans="1:14" s="32" customFormat="1" ht="22.5">
      <c r="A97" s="552"/>
      <c r="B97" s="556"/>
      <c r="C97" s="315"/>
      <c r="D97" s="197" t="s">
        <v>9</v>
      </c>
      <c r="E97" s="198"/>
      <c r="F97" s="198"/>
      <c r="G97" s="326"/>
      <c r="H97" s="201"/>
      <c r="I97" s="201"/>
      <c r="J97" s="731"/>
      <c r="K97" s="252"/>
      <c r="L97" s="200"/>
      <c r="M97" s="200"/>
      <c r="N97" s="67">
        <f t="shared" si="35"/>
        <v>0</v>
      </c>
    </row>
    <row r="98" spans="1:14" s="32" customFormat="1" ht="39.75" thickBot="1">
      <c r="A98" s="68" t="s">
        <v>22</v>
      </c>
      <c r="B98" s="69" t="s">
        <v>24</v>
      </c>
      <c r="C98" s="70"/>
      <c r="D98" s="71"/>
      <c r="E98" s="209"/>
      <c r="F98" s="209"/>
      <c r="G98" s="209"/>
      <c r="H98" s="209"/>
      <c r="I98" s="209"/>
      <c r="J98" s="210"/>
      <c r="K98" s="253"/>
      <c r="L98" s="211"/>
      <c r="M98" s="211"/>
      <c r="N98" s="212"/>
    </row>
    <row r="99" spans="1:14" s="32" customFormat="1" ht="21" thickBot="1">
      <c r="A99" s="585" t="s">
        <v>27</v>
      </c>
      <c r="B99" s="586"/>
      <c r="C99" s="586"/>
      <c r="D99" s="586"/>
      <c r="E99" s="586"/>
      <c r="F99" s="586"/>
      <c r="G99" s="586"/>
      <c r="H99" s="586"/>
      <c r="I99" s="586"/>
      <c r="J99" s="586"/>
      <c r="K99" s="586"/>
      <c r="L99" s="586"/>
      <c r="M99" s="586"/>
      <c r="N99" s="587"/>
    </row>
    <row r="100" spans="1:14" s="32" customFormat="1" ht="19.5">
      <c r="A100" s="576" t="s">
        <v>10</v>
      </c>
      <c r="B100" s="5" t="s">
        <v>18</v>
      </c>
      <c r="C100" s="26"/>
      <c r="D100" s="27"/>
      <c r="E100" s="26"/>
      <c r="F100" s="26"/>
      <c r="G100" s="26"/>
      <c r="H100" s="26"/>
      <c r="I100" s="26"/>
      <c r="J100" s="34"/>
      <c r="K100" s="254"/>
      <c r="L100" s="4"/>
      <c r="M100" s="4"/>
      <c r="N100" s="30"/>
    </row>
    <row r="101" spans="1:14" s="32" customFormat="1">
      <c r="A101" s="577"/>
      <c r="B101" s="6" t="s">
        <v>19</v>
      </c>
      <c r="C101" s="11"/>
      <c r="D101" s="8"/>
      <c r="E101" s="11"/>
      <c r="F101" s="11"/>
      <c r="G101" s="11"/>
      <c r="H101" s="11"/>
      <c r="I101" s="11"/>
      <c r="J101" s="37"/>
      <c r="K101" s="255"/>
      <c r="L101" s="7"/>
      <c r="M101" s="7"/>
      <c r="N101" s="9"/>
    </row>
    <row r="102" spans="1:14" s="32" customFormat="1" ht="19.5">
      <c r="A102" s="15"/>
      <c r="B102" s="16" t="s">
        <v>12</v>
      </c>
      <c r="C102" s="578" t="s">
        <v>13</v>
      </c>
      <c r="D102" s="578"/>
      <c r="E102" s="578"/>
      <c r="F102" s="578"/>
      <c r="G102" s="578"/>
      <c r="H102" s="578"/>
      <c r="I102" s="578"/>
      <c r="J102" s="578"/>
      <c r="K102" s="549"/>
      <c r="L102" s="549"/>
      <c r="M102" s="549"/>
      <c r="N102" s="550"/>
    </row>
    <row r="103" spans="1:14" s="32" customFormat="1" ht="22.5">
      <c r="A103" s="552" t="s">
        <v>14</v>
      </c>
      <c r="B103" s="554" t="s">
        <v>28</v>
      </c>
      <c r="C103" s="328"/>
      <c r="D103" s="196" t="s">
        <v>15</v>
      </c>
      <c r="E103" s="57"/>
      <c r="F103" s="57"/>
      <c r="G103" s="325">
        <f t="shared" ref="G103" si="36">SUM(G104:G106)</f>
        <v>0</v>
      </c>
      <c r="H103" s="57"/>
      <c r="I103" s="57"/>
      <c r="J103" s="729"/>
      <c r="K103" s="251">
        <f t="shared" ref="K103:M103" si="37">SUM(K104:K106)</f>
        <v>0</v>
      </c>
      <c r="L103" s="57">
        <f t="shared" si="37"/>
        <v>0</v>
      </c>
      <c r="M103" s="57">
        <f t="shared" si="37"/>
        <v>0</v>
      </c>
      <c r="N103" s="67">
        <f>E103+H103+I103+K103+L103+M103</f>
        <v>0</v>
      </c>
    </row>
    <row r="104" spans="1:14" s="32" customFormat="1" ht="23.25">
      <c r="A104" s="552"/>
      <c r="B104" s="555"/>
      <c r="C104" s="314"/>
      <c r="D104" s="197" t="s">
        <v>16</v>
      </c>
      <c r="E104" s="198"/>
      <c r="F104" s="198"/>
      <c r="G104" s="326"/>
      <c r="H104" s="199"/>
      <c r="I104" s="199"/>
      <c r="J104" s="730"/>
      <c r="K104" s="252"/>
      <c r="L104" s="200"/>
      <c r="M104" s="200"/>
      <c r="N104" s="233">
        <f t="shared" ref="N104:N106" si="38">E104+H104+I104+K104+L104+M104</f>
        <v>0</v>
      </c>
    </row>
    <row r="105" spans="1:14" s="32" customFormat="1" ht="23.25">
      <c r="A105" s="552"/>
      <c r="B105" s="555"/>
      <c r="C105" s="314"/>
      <c r="D105" s="197" t="s">
        <v>8</v>
      </c>
      <c r="E105" s="198"/>
      <c r="F105" s="198"/>
      <c r="G105" s="326"/>
      <c r="H105" s="199"/>
      <c r="I105" s="199"/>
      <c r="J105" s="730"/>
      <c r="K105" s="252"/>
      <c r="L105" s="200"/>
      <c r="M105" s="200"/>
      <c r="N105" s="233">
        <f t="shared" si="38"/>
        <v>0</v>
      </c>
    </row>
    <row r="106" spans="1:14" s="32" customFormat="1" ht="22.5">
      <c r="A106" s="552"/>
      <c r="B106" s="555"/>
      <c r="C106" s="315"/>
      <c r="D106" s="197" t="s">
        <v>9</v>
      </c>
      <c r="E106" s="198"/>
      <c r="F106" s="198"/>
      <c r="G106" s="326"/>
      <c r="H106" s="201"/>
      <c r="I106" s="201"/>
      <c r="J106" s="731"/>
      <c r="K106" s="252"/>
      <c r="L106" s="200"/>
      <c r="M106" s="200"/>
      <c r="N106" s="67">
        <f t="shared" si="38"/>
        <v>0</v>
      </c>
    </row>
    <row r="107" spans="1:14" s="32" customFormat="1" ht="40.5">
      <c r="A107" s="563" t="str">
        <f>E82</f>
        <v>III</v>
      </c>
      <c r="B107" s="56" t="s">
        <v>46</v>
      </c>
      <c r="C107" s="565"/>
      <c r="D107" s="41" t="s">
        <v>7</v>
      </c>
      <c r="E107" s="213"/>
      <c r="F107" s="213"/>
      <c r="G107" s="213">
        <f t="shared" ref="G107" si="39">G108+G109+G110</f>
        <v>0</v>
      </c>
      <c r="H107" s="213"/>
      <c r="I107" s="213"/>
      <c r="J107" s="567"/>
      <c r="K107" s="248">
        <f t="shared" ref="K107:N107" si="40">K108+K109+K110</f>
        <v>0</v>
      </c>
      <c r="L107" s="213">
        <f t="shared" si="40"/>
        <v>0</v>
      </c>
      <c r="M107" s="213">
        <f t="shared" si="40"/>
        <v>0</v>
      </c>
      <c r="N107" s="214">
        <f t="shared" si="40"/>
        <v>0</v>
      </c>
    </row>
    <row r="108" spans="1:14" s="32" customFormat="1">
      <c r="A108" s="563"/>
      <c r="B108" s="570" t="str">
        <f>F82</f>
        <v>ОБРАЗОВАНИЕ</v>
      </c>
      <c r="C108" s="565"/>
      <c r="D108" s="42" t="s">
        <v>16</v>
      </c>
      <c r="E108" s="215"/>
      <c r="F108" s="215"/>
      <c r="G108" s="215"/>
      <c r="H108" s="215"/>
      <c r="I108" s="215"/>
      <c r="J108" s="568"/>
      <c r="K108" s="249"/>
      <c r="L108" s="216"/>
      <c r="M108" s="216"/>
      <c r="N108" s="311">
        <f t="shared" ref="N108:N110" si="41">E108+H108+I108+K108+L108+M108</f>
        <v>0</v>
      </c>
    </row>
    <row r="109" spans="1:14" s="32" customFormat="1">
      <c r="A109" s="563"/>
      <c r="B109" s="571"/>
      <c r="C109" s="565"/>
      <c r="D109" s="42" t="s">
        <v>8</v>
      </c>
      <c r="E109" s="215"/>
      <c r="F109" s="215"/>
      <c r="G109" s="215"/>
      <c r="H109" s="215"/>
      <c r="I109" s="215"/>
      <c r="J109" s="568"/>
      <c r="K109" s="249"/>
      <c r="L109" s="216"/>
      <c r="M109" s="216"/>
      <c r="N109" s="311">
        <f t="shared" si="41"/>
        <v>0</v>
      </c>
    </row>
    <row r="110" spans="1:14" s="32" customFormat="1" ht="21" thickBot="1">
      <c r="A110" s="564"/>
      <c r="B110" s="572"/>
      <c r="C110" s="566"/>
      <c r="D110" s="368" t="s">
        <v>9</v>
      </c>
      <c r="E110" s="369"/>
      <c r="F110" s="369"/>
      <c r="G110" s="369"/>
      <c r="H110" s="217"/>
      <c r="I110" s="217"/>
      <c r="J110" s="569"/>
      <c r="K110" s="249"/>
      <c r="L110" s="218"/>
      <c r="M110" s="218"/>
      <c r="N110" s="312">
        <f t="shared" si="41"/>
        <v>0</v>
      </c>
    </row>
    <row r="111" spans="1:14" s="32" customFormat="1" ht="57.75" customHeight="1" thickBot="1">
      <c r="A111" s="52"/>
      <c r="B111" s="53"/>
      <c r="C111" s="53"/>
      <c r="D111" s="53"/>
      <c r="E111" s="82" t="s">
        <v>54</v>
      </c>
      <c r="F111" s="81" t="s">
        <v>53</v>
      </c>
      <c r="G111" s="83"/>
      <c r="H111" s="53"/>
      <c r="I111" s="53"/>
      <c r="J111" s="53"/>
      <c r="K111" s="245"/>
      <c r="L111" s="53"/>
      <c r="M111" s="53"/>
      <c r="N111" s="54"/>
    </row>
    <row r="112" spans="1:14" s="32" customFormat="1" ht="21" thickBot="1">
      <c r="A112" s="573" t="s">
        <v>26</v>
      </c>
      <c r="B112" s="574"/>
      <c r="C112" s="574"/>
      <c r="D112" s="574"/>
      <c r="E112" s="574"/>
      <c r="F112" s="574"/>
      <c r="G112" s="574"/>
      <c r="H112" s="574"/>
      <c r="I112" s="574"/>
      <c r="J112" s="574"/>
      <c r="K112" s="574"/>
      <c r="L112" s="574"/>
      <c r="M112" s="574"/>
      <c r="N112" s="575"/>
    </row>
    <row r="113" spans="1:14" s="32" customFormat="1" ht="19.5">
      <c r="A113" s="576" t="s">
        <v>10</v>
      </c>
      <c r="B113" s="5" t="s">
        <v>18</v>
      </c>
      <c r="C113" s="62"/>
      <c r="D113" s="63"/>
      <c r="E113" s="62"/>
      <c r="F113" s="62"/>
      <c r="G113" s="62"/>
      <c r="H113" s="62"/>
      <c r="I113" s="62"/>
      <c r="J113" s="64"/>
      <c r="K113" s="246"/>
      <c r="L113" s="65"/>
      <c r="M113" s="65"/>
      <c r="N113" s="66"/>
    </row>
    <row r="114" spans="1:14" s="32" customFormat="1">
      <c r="A114" s="579"/>
      <c r="B114" s="12" t="s">
        <v>19</v>
      </c>
      <c r="C114" s="23"/>
      <c r="D114" s="10"/>
      <c r="E114" s="23"/>
      <c r="F114" s="23"/>
      <c r="G114" s="23"/>
      <c r="H114" s="23"/>
      <c r="I114" s="23"/>
      <c r="J114" s="33"/>
      <c r="K114" s="247"/>
      <c r="L114" s="23"/>
      <c r="M114" s="23"/>
      <c r="N114" s="24"/>
    </row>
    <row r="115" spans="1:14" s="32" customFormat="1" ht="19.5">
      <c r="A115" s="13"/>
      <c r="B115" s="14" t="s">
        <v>12</v>
      </c>
      <c r="C115" s="595" t="s">
        <v>13</v>
      </c>
      <c r="D115" s="596"/>
      <c r="E115" s="596"/>
      <c r="F115" s="596"/>
      <c r="G115" s="596"/>
      <c r="H115" s="596"/>
      <c r="I115" s="596"/>
      <c r="J115" s="596"/>
      <c r="K115" s="549"/>
      <c r="L115" s="549"/>
      <c r="M115" s="549"/>
      <c r="N115" s="550"/>
    </row>
    <row r="116" spans="1:14" s="32" customFormat="1" ht="22.5">
      <c r="A116" s="551" t="s">
        <v>14</v>
      </c>
      <c r="B116" s="554" t="s">
        <v>28</v>
      </c>
      <c r="C116" s="328"/>
      <c r="D116" s="196" t="s">
        <v>15</v>
      </c>
      <c r="E116" s="57"/>
      <c r="F116" s="57"/>
      <c r="G116" s="325">
        <f t="shared" ref="G116" si="42">SUM(G117:G119)</f>
        <v>0</v>
      </c>
      <c r="H116" s="57"/>
      <c r="I116" s="57"/>
      <c r="J116" s="729"/>
      <c r="K116" s="251">
        <f t="shared" ref="K116:M116" si="43">SUM(K117:K119)</f>
        <v>0</v>
      </c>
      <c r="L116" s="57">
        <f t="shared" si="43"/>
        <v>0</v>
      </c>
      <c r="M116" s="57">
        <f t="shared" si="43"/>
        <v>0</v>
      </c>
      <c r="N116" s="67">
        <f>E116+H116+I116+K116+L116+M116</f>
        <v>0</v>
      </c>
    </row>
    <row r="117" spans="1:14" s="32" customFormat="1" ht="23.25">
      <c r="A117" s="552"/>
      <c r="B117" s="555"/>
      <c r="C117" s="314"/>
      <c r="D117" s="197" t="s">
        <v>16</v>
      </c>
      <c r="E117" s="198"/>
      <c r="F117" s="198"/>
      <c r="G117" s="326"/>
      <c r="H117" s="199"/>
      <c r="I117" s="199"/>
      <c r="J117" s="730"/>
      <c r="K117" s="252"/>
      <c r="L117" s="200"/>
      <c r="M117" s="200"/>
      <c r="N117" s="233">
        <f t="shared" ref="N117:N119" si="44">E117+H117+I117+K117+L117+M117</f>
        <v>0</v>
      </c>
    </row>
    <row r="118" spans="1:14" s="32" customFormat="1" ht="23.25">
      <c r="A118" s="552"/>
      <c r="B118" s="555"/>
      <c r="C118" s="314"/>
      <c r="D118" s="197" t="s">
        <v>8</v>
      </c>
      <c r="E118" s="198"/>
      <c r="F118" s="198"/>
      <c r="G118" s="326"/>
      <c r="H118" s="199"/>
      <c r="I118" s="199"/>
      <c r="J118" s="730"/>
      <c r="K118" s="252"/>
      <c r="L118" s="200"/>
      <c r="M118" s="200"/>
      <c r="N118" s="233">
        <f t="shared" si="44"/>
        <v>0</v>
      </c>
    </row>
    <row r="119" spans="1:14" s="32" customFormat="1" ht="22.5">
      <c r="A119" s="553"/>
      <c r="B119" s="556"/>
      <c r="C119" s="315"/>
      <c r="D119" s="197" t="s">
        <v>9</v>
      </c>
      <c r="E119" s="198"/>
      <c r="F119" s="198"/>
      <c r="G119" s="326"/>
      <c r="H119" s="201"/>
      <c r="I119" s="201"/>
      <c r="J119" s="731"/>
      <c r="K119" s="252"/>
      <c r="L119" s="200"/>
      <c r="M119" s="200"/>
      <c r="N119" s="67">
        <f t="shared" si="44"/>
        <v>0</v>
      </c>
    </row>
    <row r="120" spans="1:14" s="32" customFormat="1" ht="19.5">
      <c r="A120" s="577" t="s">
        <v>11</v>
      </c>
      <c r="B120" s="25" t="s">
        <v>18</v>
      </c>
      <c r="C120" s="35"/>
      <c r="D120" s="36"/>
      <c r="E120" s="202"/>
      <c r="F120" s="202"/>
      <c r="G120" s="202"/>
      <c r="H120" s="202"/>
      <c r="I120" s="202"/>
      <c r="J120" s="203"/>
      <c r="K120" s="256"/>
      <c r="L120" s="200"/>
      <c r="M120" s="200"/>
      <c r="N120" s="204"/>
    </row>
    <row r="121" spans="1:14" s="32" customFormat="1">
      <c r="A121" s="579"/>
      <c r="B121" s="12" t="s">
        <v>19</v>
      </c>
      <c r="C121" s="23"/>
      <c r="D121" s="10"/>
      <c r="E121" s="23"/>
      <c r="F121" s="23"/>
      <c r="G121" s="23"/>
      <c r="H121" s="23"/>
      <c r="I121" s="23"/>
      <c r="J121" s="33"/>
      <c r="K121" s="247"/>
      <c r="L121" s="23"/>
      <c r="M121" s="23"/>
      <c r="N121" s="24"/>
    </row>
    <row r="122" spans="1:14" s="32" customFormat="1" ht="19.5">
      <c r="A122" s="13"/>
      <c r="B122" s="14" t="s">
        <v>12</v>
      </c>
      <c r="C122" s="595" t="s">
        <v>13</v>
      </c>
      <c r="D122" s="596"/>
      <c r="E122" s="596"/>
      <c r="F122" s="596"/>
      <c r="G122" s="596"/>
      <c r="H122" s="596"/>
      <c r="I122" s="596"/>
      <c r="J122" s="596"/>
      <c r="K122" s="549"/>
      <c r="L122" s="549"/>
      <c r="M122" s="549"/>
      <c r="N122" s="550"/>
    </row>
    <row r="123" spans="1:14" s="32" customFormat="1" ht="22.5">
      <c r="A123" s="551" t="s">
        <v>23</v>
      </c>
      <c r="B123" s="554" t="s">
        <v>28</v>
      </c>
      <c r="C123" s="328"/>
      <c r="D123" s="196" t="s">
        <v>15</v>
      </c>
      <c r="E123" s="57"/>
      <c r="F123" s="57"/>
      <c r="G123" s="325">
        <f t="shared" ref="G123" si="45">SUM(G124:G126)</f>
        <v>0</v>
      </c>
      <c r="H123" s="57"/>
      <c r="I123" s="57"/>
      <c r="J123" s="729"/>
      <c r="K123" s="251">
        <f t="shared" ref="K123:M123" si="46">SUM(K124:K126)</f>
        <v>0</v>
      </c>
      <c r="L123" s="57">
        <f t="shared" si="46"/>
        <v>0</v>
      </c>
      <c r="M123" s="57">
        <f t="shared" si="46"/>
        <v>0</v>
      </c>
      <c r="N123" s="67">
        <f>E123+H123+I123+K123+L123+M123</f>
        <v>0</v>
      </c>
    </row>
    <row r="124" spans="1:14" s="32" customFormat="1" ht="23.25">
      <c r="A124" s="552"/>
      <c r="B124" s="555"/>
      <c r="C124" s="314"/>
      <c r="D124" s="197" t="s">
        <v>16</v>
      </c>
      <c r="E124" s="198"/>
      <c r="F124" s="198"/>
      <c r="G124" s="326"/>
      <c r="H124" s="199"/>
      <c r="I124" s="199"/>
      <c r="J124" s="730"/>
      <c r="K124" s="252"/>
      <c r="L124" s="200"/>
      <c r="M124" s="200"/>
      <c r="N124" s="233">
        <f t="shared" ref="N124:N126" si="47">E124+H124+I124+K124+L124+M124</f>
        <v>0</v>
      </c>
    </row>
    <row r="125" spans="1:14" s="32" customFormat="1" ht="23.25">
      <c r="A125" s="552"/>
      <c r="B125" s="555"/>
      <c r="C125" s="314"/>
      <c r="D125" s="197" t="s">
        <v>8</v>
      </c>
      <c r="E125" s="198"/>
      <c r="F125" s="198"/>
      <c r="G125" s="326"/>
      <c r="H125" s="199"/>
      <c r="I125" s="199"/>
      <c r="J125" s="730"/>
      <c r="K125" s="252"/>
      <c r="L125" s="200"/>
      <c r="M125" s="200"/>
      <c r="N125" s="233">
        <f t="shared" si="47"/>
        <v>0</v>
      </c>
    </row>
    <row r="126" spans="1:14" s="32" customFormat="1" ht="22.5">
      <c r="A126" s="552"/>
      <c r="B126" s="556"/>
      <c r="C126" s="315"/>
      <c r="D126" s="197" t="s">
        <v>9</v>
      </c>
      <c r="E126" s="198"/>
      <c r="F126" s="198"/>
      <c r="G126" s="326"/>
      <c r="H126" s="201"/>
      <c r="I126" s="201"/>
      <c r="J126" s="731"/>
      <c r="K126" s="252"/>
      <c r="L126" s="200"/>
      <c r="M126" s="200"/>
      <c r="N126" s="67">
        <f t="shared" si="47"/>
        <v>0</v>
      </c>
    </row>
    <row r="127" spans="1:14" s="32" customFormat="1" ht="39.75" thickBot="1">
      <c r="A127" s="68" t="s">
        <v>22</v>
      </c>
      <c r="B127" s="69" t="s">
        <v>24</v>
      </c>
      <c r="C127" s="70"/>
      <c r="D127" s="71"/>
      <c r="E127" s="209"/>
      <c r="F127" s="209"/>
      <c r="G127" s="209"/>
      <c r="H127" s="209"/>
      <c r="I127" s="209"/>
      <c r="J127" s="210"/>
      <c r="K127" s="253"/>
      <c r="L127" s="211"/>
      <c r="M127" s="211"/>
      <c r="N127" s="212"/>
    </row>
    <row r="128" spans="1:14" s="32" customFormat="1" ht="21" thickBot="1">
      <c r="A128" s="585" t="s">
        <v>27</v>
      </c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7"/>
    </row>
    <row r="129" spans="1:14" s="32" customFormat="1" ht="19.5">
      <c r="A129" s="576" t="s">
        <v>10</v>
      </c>
      <c r="B129" s="5" t="s">
        <v>18</v>
      </c>
      <c r="C129" s="26"/>
      <c r="D129" s="27"/>
      <c r="E129" s="26"/>
      <c r="F129" s="26"/>
      <c r="G129" s="26"/>
      <c r="H129" s="26"/>
      <c r="I129" s="26"/>
      <c r="J129" s="34"/>
      <c r="K129" s="254"/>
      <c r="L129" s="4"/>
      <c r="M129" s="4"/>
      <c r="N129" s="30"/>
    </row>
    <row r="130" spans="1:14" s="32" customFormat="1">
      <c r="A130" s="577"/>
      <c r="B130" s="6" t="s">
        <v>19</v>
      </c>
      <c r="C130" s="11"/>
      <c r="D130" s="8"/>
      <c r="E130" s="11"/>
      <c r="F130" s="11"/>
      <c r="G130" s="11"/>
      <c r="H130" s="11"/>
      <c r="I130" s="11"/>
      <c r="J130" s="37"/>
      <c r="K130" s="255"/>
      <c r="L130" s="7"/>
      <c r="M130" s="7"/>
      <c r="N130" s="9"/>
    </row>
    <row r="131" spans="1:14" s="32" customFormat="1" ht="19.5">
      <c r="A131" s="15"/>
      <c r="B131" s="16" t="s">
        <v>12</v>
      </c>
      <c r="C131" s="578" t="s">
        <v>13</v>
      </c>
      <c r="D131" s="578"/>
      <c r="E131" s="578"/>
      <c r="F131" s="578"/>
      <c r="G131" s="578"/>
      <c r="H131" s="578"/>
      <c r="I131" s="578"/>
      <c r="J131" s="578"/>
      <c r="K131" s="549"/>
      <c r="L131" s="549"/>
      <c r="M131" s="549"/>
      <c r="N131" s="550"/>
    </row>
    <row r="132" spans="1:14" s="32" customFormat="1" ht="22.5">
      <c r="A132" s="552" t="s">
        <v>14</v>
      </c>
      <c r="B132" s="554" t="s">
        <v>28</v>
      </c>
      <c r="C132" s="328"/>
      <c r="D132" s="196" t="s">
        <v>15</v>
      </c>
      <c r="E132" s="57"/>
      <c r="F132" s="57"/>
      <c r="G132" s="325">
        <f t="shared" ref="G132" si="48">SUM(G133:G135)</f>
        <v>0</v>
      </c>
      <c r="H132" s="57"/>
      <c r="I132" s="57"/>
      <c r="J132" s="729"/>
      <c r="K132" s="251">
        <f t="shared" ref="K132:M132" si="49">SUM(K133:K135)</f>
        <v>0</v>
      </c>
      <c r="L132" s="57">
        <f t="shared" si="49"/>
        <v>0</v>
      </c>
      <c r="M132" s="57">
        <f t="shared" si="49"/>
        <v>0</v>
      </c>
      <c r="N132" s="67">
        <f>E132+H132+I132+K132+L132+M132</f>
        <v>0</v>
      </c>
    </row>
    <row r="133" spans="1:14" s="32" customFormat="1" ht="23.25">
      <c r="A133" s="552"/>
      <c r="B133" s="555"/>
      <c r="C133" s="314"/>
      <c r="D133" s="197" t="s">
        <v>16</v>
      </c>
      <c r="E133" s="198"/>
      <c r="F133" s="198"/>
      <c r="G133" s="326"/>
      <c r="H133" s="199"/>
      <c r="I133" s="199"/>
      <c r="J133" s="730"/>
      <c r="K133" s="252"/>
      <c r="L133" s="200"/>
      <c r="M133" s="200"/>
      <c r="N133" s="233">
        <f t="shared" ref="N133:N135" si="50">E133+H133+I133+K133+L133+M133</f>
        <v>0</v>
      </c>
    </row>
    <row r="134" spans="1:14" s="32" customFormat="1" ht="23.25">
      <c r="A134" s="552"/>
      <c r="B134" s="555"/>
      <c r="C134" s="314"/>
      <c r="D134" s="197" t="s">
        <v>8</v>
      </c>
      <c r="E134" s="198"/>
      <c r="F134" s="198"/>
      <c r="G134" s="326"/>
      <c r="H134" s="199"/>
      <c r="I134" s="199"/>
      <c r="J134" s="730"/>
      <c r="K134" s="252"/>
      <c r="L134" s="200"/>
      <c r="M134" s="200"/>
      <c r="N134" s="233">
        <f t="shared" si="50"/>
        <v>0</v>
      </c>
    </row>
    <row r="135" spans="1:14" s="32" customFormat="1" ht="22.5">
      <c r="A135" s="552"/>
      <c r="B135" s="555"/>
      <c r="C135" s="315"/>
      <c r="D135" s="197" t="s">
        <v>9</v>
      </c>
      <c r="E135" s="198"/>
      <c r="F135" s="198"/>
      <c r="G135" s="326"/>
      <c r="H135" s="201"/>
      <c r="I135" s="201"/>
      <c r="J135" s="731"/>
      <c r="K135" s="252"/>
      <c r="L135" s="200"/>
      <c r="M135" s="200"/>
      <c r="N135" s="67">
        <f t="shared" si="50"/>
        <v>0</v>
      </c>
    </row>
    <row r="136" spans="1:14" s="32" customFormat="1" ht="40.5">
      <c r="A136" s="563" t="str">
        <f>E111</f>
        <v>IV</v>
      </c>
      <c r="B136" s="56" t="s">
        <v>46</v>
      </c>
      <c r="C136" s="565"/>
      <c r="D136" s="41" t="s">
        <v>7</v>
      </c>
      <c r="E136" s="213"/>
      <c r="F136" s="213"/>
      <c r="G136" s="213">
        <f t="shared" ref="G136" si="51">G137+G138+G139</f>
        <v>0</v>
      </c>
      <c r="H136" s="213"/>
      <c r="I136" s="213"/>
      <c r="J136" s="567"/>
      <c r="K136" s="248">
        <f t="shared" ref="K136:N136" si="52">K137+K138+K139</f>
        <v>0</v>
      </c>
      <c r="L136" s="213">
        <f t="shared" si="52"/>
        <v>0</v>
      </c>
      <c r="M136" s="213">
        <f t="shared" si="52"/>
        <v>0</v>
      </c>
      <c r="N136" s="214">
        <f t="shared" si="52"/>
        <v>0</v>
      </c>
    </row>
    <row r="137" spans="1:14" s="32" customFormat="1">
      <c r="A137" s="563"/>
      <c r="B137" s="570" t="str">
        <f>F111</f>
        <v>ЖИЛЬЕ И ГОРОДСКАЯ СРЕДА</v>
      </c>
      <c r="C137" s="565"/>
      <c r="D137" s="42" t="s">
        <v>16</v>
      </c>
      <c r="E137" s="215"/>
      <c r="F137" s="215"/>
      <c r="G137" s="215"/>
      <c r="H137" s="215"/>
      <c r="I137" s="215"/>
      <c r="J137" s="568"/>
      <c r="K137" s="249"/>
      <c r="L137" s="216"/>
      <c r="M137" s="216"/>
      <c r="N137" s="311">
        <f t="shared" ref="N137:N139" si="53">E137+H137+I137+K137+L137+M137</f>
        <v>0</v>
      </c>
    </row>
    <row r="138" spans="1:14" s="32" customFormat="1">
      <c r="A138" s="563"/>
      <c r="B138" s="571"/>
      <c r="C138" s="565"/>
      <c r="D138" s="42" t="s">
        <v>8</v>
      </c>
      <c r="E138" s="215"/>
      <c r="F138" s="215"/>
      <c r="G138" s="215"/>
      <c r="H138" s="215"/>
      <c r="I138" s="215"/>
      <c r="J138" s="568"/>
      <c r="K138" s="249"/>
      <c r="L138" s="216"/>
      <c r="M138" s="216"/>
      <c r="N138" s="311">
        <f t="shared" si="53"/>
        <v>0</v>
      </c>
    </row>
    <row r="139" spans="1:14" s="32" customFormat="1" ht="21" thickBot="1">
      <c r="A139" s="564"/>
      <c r="B139" s="572"/>
      <c r="C139" s="566"/>
      <c r="D139" s="368" t="s">
        <v>9</v>
      </c>
      <c r="E139" s="369"/>
      <c r="F139" s="369"/>
      <c r="G139" s="369"/>
      <c r="H139" s="217"/>
      <c r="I139" s="217"/>
      <c r="J139" s="569"/>
      <c r="K139" s="249"/>
      <c r="L139" s="218"/>
      <c r="M139" s="218"/>
      <c r="N139" s="312">
        <f t="shared" si="53"/>
        <v>0</v>
      </c>
    </row>
    <row r="140" spans="1:14" s="32" customFormat="1" ht="53.25" customHeight="1" thickBot="1">
      <c r="A140" s="52"/>
      <c r="B140" s="53"/>
      <c r="C140" s="53"/>
      <c r="D140" s="53"/>
      <c r="E140" s="82" t="s">
        <v>56</v>
      </c>
      <c r="F140" s="81" t="s">
        <v>55</v>
      </c>
      <c r="G140" s="83"/>
      <c r="H140" s="53"/>
      <c r="I140" s="53"/>
      <c r="J140" s="53"/>
      <c r="K140" s="245"/>
      <c r="L140" s="53"/>
      <c r="M140" s="53"/>
      <c r="N140" s="54"/>
    </row>
    <row r="141" spans="1:14" s="32" customFormat="1" ht="21" thickBot="1">
      <c r="A141" s="573" t="s">
        <v>26</v>
      </c>
      <c r="B141" s="574"/>
      <c r="C141" s="574"/>
      <c r="D141" s="574"/>
      <c r="E141" s="574"/>
      <c r="F141" s="574"/>
      <c r="G141" s="574"/>
      <c r="H141" s="574"/>
      <c r="I141" s="574"/>
      <c r="J141" s="574"/>
      <c r="K141" s="574"/>
      <c r="L141" s="574"/>
      <c r="M141" s="574"/>
      <c r="N141" s="575"/>
    </row>
    <row r="142" spans="1:14" s="32" customFormat="1" ht="19.5">
      <c r="A142" s="576" t="s">
        <v>10</v>
      </c>
      <c r="B142" s="5" t="s">
        <v>18</v>
      </c>
      <c r="C142" s="62"/>
      <c r="D142" s="63"/>
      <c r="E142" s="62"/>
      <c r="F142" s="62"/>
      <c r="G142" s="62"/>
      <c r="H142" s="62"/>
      <c r="I142" s="62"/>
      <c r="J142" s="64"/>
      <c r="K142" s="246"/>
      <c r="L142" s="65"/>
      <c r="M142" s="65"/>
      <c r="N142" s="66"/>
    </row>
    <row r="143" spans="1:14" s="32" customFormat="1">
      <c r="A143" s="579"/>
      <c r="B143" s="12" t="s">
        <v>19</v>
      </c>
      <c r="C143" s="23"/>
      <c r="D143" s="10"/>
      <c r="E143" s="23"/>
      <c r="F143" s="23"/>
      <c r="G143" s="23"/>
      <c r="H143" s="23"/>
      <c r="I143" s="23"/>
      <c r="J143" s="33"/>
      <c r="K143" s="247"/>
      <c r="L143" s="23"/>
      <c r="M143" s="23"/>
      <c r="N143" s="24"/>
    </row>
    <row r="144" spans="1:14" s="32" customFormat="1" ht="19.5">
      <c r="A144" s="13"/>
      <c r="B144" s="14" t="s">
        <v>12</v>
      </c>
      <c r="C144" s="595" t="s">
        <v>13</v>
      </c>
      <c r="D144" s="596"/>
      <c r="E144" s="596"/>
      <c r="F144" s="596"/>
      <c r="G144" s="596"/>
      <c r="H144" s="596"/>
      <c r="I144" s="596"/>
      <c r="J144" s="596"/>
      <c r="K144" s="549"/>
      <c r="L144" s="549"/>
      <c r="M144" s="549"/>
      <c r="N144" s="550"/>
    </row>
    <row r="145" spans="1:14" s="32" customFormat="1" ht="22.5">
      <c r="A145" s="551" t="s">
        <v>14</v>
      </c>
      <c r="B145" s="554" t="s">
        <v>28</v>
      </c>
      <c r="C145" s="328"/>
      <c r="D145" s="196" t="s">
        <v>15</v>
      </c>
      <c r="E145" s="57"/>
      <c r="F145" s="57"/>
      <c r="G145" s="325">
        <f t="shared" ref="G145" si="54">SUM(G146:G148)</f>
        <v>0</v>
      </c>
      <c r="H145" s="57"/>
      <c r="I145" s="57"/>
      <c r="J145" s="729"/>
      <c r="K145" s="251">
        <f t="shared" ref="K145:M145" si="55">SUM(K146:K148)</f>
        <v>0</v>
      </c>
      <c r="L145" s="57">
        <f t="shared" si="55"/>
        <v>0</v>
      </c>
      <c r="M145" s="57">
        <f t="shared" si="55"/>
        <v>0</v>
      </c>
      <c r="N145" s="67">
        <f>E145+H145+I145+K145+L145+M145</f>
        <v>0</v>
      </c>
    </row>
    <row r="146" spans="1:14" s="32" customFormat="1" ht="23.25">
      <c r="A146" s="552"/>
      <c r="B146" s="555"/>
      <c r="C146" s="314"/>
      <c r="D146" s="197" t="s">
        <v>16</v>
      </c>
      <c r="E146" s="198"/>
      <c r="F146" s="198"/>
      <c r="G146" s="326"/>
      <c r="H146" s="199"/>
      <c r="I146" s="199"/>
      <c r="J146" s="730"/>
      <c r="K146" s="252"/>
      <c r="L146" s="200"/>
      <c r="M146" s="200"/>
      <c r="N146" s="233">
        <f t="shared" ref="N146:N148" si="56">E146+H146+I146+K146+L146+M146</f>
        <v>0</v>
      </c>
    </row>
    <row r="147" spans="1:14" s="32" customFormat="1" ht="23.25">
      <c r="A147" s="552"/>
      <c r="B147" s="555"/>
      <c r="C147" s="314"/>
      <c r="D147" s="197" t="s">
        <v>8</v>
      </c>
      <c r="E147" s="198"/>
      <c r="F147" s="198"/>
      <c r="G147" s="326"/>
      <c r="H147" s="199"/>
      <c r="I147" s="199"/>
      <c r="J147" s="730"/>
      <c r="K147" s="252"/>
      <c r="L147" s="200"/>
      <c r="M147" s="200"/>
      <c r="N147" s="233">
        <f t="shared" si="56"/>
        <v>0</v>
      </c>
    </row>
    <row r="148" spans="1:14" s="32" customFormat="1" ht="22.5">
      <c r="A148" s="553"/>
      <c r="B148" s="556"/>
      <c r="C148" s="315"/>
      <c r="D148" s="197" t="s">
        <v>9</v>
      </c>
      <c r="E148" s="198"/>
      <c r="F148" s="198"/>
      <c r="G148" s="326"/>
      <c r="H148" s="201"/>
      <c r="I148" s="201"/>
      <c r="J148" s="731"/>
      <c r="K148" s="252"/>
      <c r="L148" s="200"/>
      <c r="M148" s="200"/>
      <c r="N148" s="67">
        <f t="shared" si="56"/>
        <v>0</v>
      </c>
    </row>
    <row r="149" spans="1:14" s="32" customFormat="1" ht="19.5">
      <c r="A149" s="577" t="s">
        <v>11</v>
      </c>
      <c r="B149" s="25" t="s">
        <v>18</v>
      </c>
      <c r="C149" s="35"/>
      <c r="D149" s="36"/>
      <c r="E149" s="202"/>
      <c r="F149" s="202"/>
      <c r="G149" s="202"/>
      <c r="H149" s="202"/>
      <c r="I149" s="202"/>
      <c r="J149" s="203"/>
      <c r="K149" s="256"/>
      <c r="L149" s="200"/>
      <c r="M149" s="200"/>
      <c r="N149" s="204"/>
    </row>
    <row r="150" spans="1:14" s="32" customFormat="1">
      <c r="A150" s="579"/>
      <c r="B150" s="12" t="s">
        <v>19</v>
      </c>
      <c r="C150" s="23"/>
      <c r="D150" s="10"/>
      <c r="E150" s="23"/>
      <c r="F150" s="23"/>
      <c r="G150" s="23"/>
      <c r="H150" s="23"/>
      <c r="I150" s="23"/>
      <c r="J150" s="33"/>
      <c r="K150" s="247"/>
      <c r="L150" s="23"/>
      <c r="M150" s="23"/>
      <c r="N150" s="24"/>
    </row>
    <row r="151" spans="1:14" s="32" customFormat="1" ht="19.5">
      <c r="A151" s="13"/>
      <c r="B151" s="14" t="s">
        <v>12</v>
      </c>
      <c r="C151" s="595" t="s">
        <v>13</v>
      </c>
      <c r="D151" s="596"/>
      <c r="E151" s="596"/>
      <c r="F151" s="596"/>
      <c r="G151" s="596"/>
      <c r="H151" s="596"/>
      <c r="I151" s="596"/>
      <c r="J151" s="596"/>
      <c r="K151" s="549"/>
      <c r="L151" s="549"/>
      <c r="M151" s="549"/>
      <c r="N151" s="550"/>
    </row>
    <row r="152" spans="1:14" s="32" customFormat="1" ht="22.5">
      <c r="A152" s="551" t="s">
        <v>23</v>
      </c>
      <c r="B152" s="554" t="s">
        <v>28</v>
      </c>
      <c r="C152" s="328"/>
      <c r="D152" s="196" t="s">
        <v>15</v>
      </c>
      <c r="E152" s="57"/>
      <c r="F152" s="57"/>
      <c r="G152" s="325">
        <f t="shared" ref="G152" si="57">SUM(G153:G155)</f>
        <v>0</v>
      </c>
      <c r="H152" s="57"/>
      <c r="I152" s="57"/>
      <c r="J152" s="729"/>
      <c r="K152" s="251">
        <f t="shared" ref="K152:M152" si="58">SUM(K153:K155)</f>
        <v>0</v>
      </c>
      <c r="L152" s="57">
        <f t="shared" si="58"/>
        <v>0</v>
      </c>
      <c r="M152" s="57">
        <f t="shared" si="58"/>
        <v>0</v>
      </c>
      <c r="N152" s="67">
        <f>E152+H152+I152+K152+L152+M152</f>
        <v>0</v>
      </c>
    </row>
    <row r="153" spans="1:14" s="32" customFormat="1" ht="23.25">
      <c r="A153" s="552"/>
      <c r="B153" s="555"/>
      <c r="C153" s="314"/>
      <c r="D153" s="197" t="s">
        <v>16</v>
      </c>
      <c r="E153" s="198"/>
      <c r="F153" s="198"/>
      <c r="G153" s="326"/>
      <c r="H153" s="199"/>
      <c r="I153" s="199"/>
      <c r="J153" s="730"/>
      <c r="K153" s="252"/>
      <c r="L153" s="200"/>
      <c r="M153" s="200"/>
      <c r="N153" s="233">
        <f t="shared" ref="N153:N155" si="59">E153+H153+I153+K153+L153+M153</f>
        <v>0</v>
      </c>
    </row>
    <row r="154" spans="1:14" s="32" customFormat="1" ht="23.25">
      <c r="A154" s="552"/>
      <c r="B154" s="555"/>
      <c r="C154" s="314"/>
      <c r="D154" s="197" t="s">
        <v>8</v>
      </c>
      <c r="E154" s="198"/>
      <c r="F154" s="198"/>
      <c r="G154" s="326"/>
      <c r="H154" s="199"/>
      <c r="I154" s="199"/>
      <c r="J154" s="730"/>
      <c r="K154" s="252"/>
      <c r="L154" s="200"/>
      <c r="M154" s="200"/>
      <c r="N154" s="233">
        <f t="shared" si="59"/>
        <v>0</v>
      </c>
    </row>
    <row r="155" spans="1:14" s="32" customFormat="1" ht="22.5">
      <c r="A155" s="552"/>
      <c r="B155" s="556"/>
      <c r="C155" s="315"/>
      <c r="D155" s="197" t="s">
        <v>9</v>
      </c>
      <c r="E155" s="198"/>
      <c r="F155" s="198"/>
      <c r="G155" s="326"/>
      <c r="H155" s="201"/>
      <c r="I155" s="201"/>
      <c r="J155" s="731"/>
      <c r="K155" s="252"/>
      <c r="L155" s="200"/>
      <c r="M155" s="200"/>
      <c r="N155" s="67">
        <f t="shared" si="59"/>
        <v>0</v>
      </c>
    </row>
    <row r="156" spans="1:14" s="32" customFormat="1" ht="39.75" thickBot="1">
      <c r="A156" s="68" t="s">
        <v>22</v>
      </c>
      <c r="B156" s="69" t="s">
        <v>24</v>
      </c>
      <c r="C156" s="70"/>
      <c r="D156" s="71"/>
      <c r="E156" s="209"/>
      <c r="F156" s="209"/>
      <c r="G156" s="209"/>
      <c r="H156" s="209"/>
      <c r="I156" s="209"/>
      <c r="J156" s="210"/>
      <c r="K156" s="253"/>
      <c r="L156" s="211"/>
      <c r="M156" s="211"/>
      <c r="N156" s="212"/>
    </row>
    <row r="157" spans="1:14" s="32" customFormat="1" ht="21" thickBot="1">
      <c r="A157" s="585" t="s">
        <v>27</v>
      </c>
      <c r="B157" s="586"/>
      <c r="C157" s="586"/>
      <c r="D157" s="586"/>
      <c r="E157" s="586"/>
      <c r="F157" s="586"/>
      <c r="G157" s="586"/>
      <c r="H157" s="586"/>
      <c r="I157" s="586"/>
      <c r="J157" s="586"/>
      <c r="K157" s="586"/>
      <c r="L157" s="586"/>
      <c r="M157" s="586"/>
      <c r="N157" s="587"/>
    </row>
    <row r="158" spans="1:14" s="32" customFormat="1" ht="19.5">
      <c r="A158" s="576" t="s">
        <v>10</v>
      </c>
      <c r="B158" s="5" t="s">
        <v>18</v>
      </c>
      <c r="C158" s="26"/>
      <c r="D158" s="27"/>
      <c r="E158" s="26"/>
      <c r="F158" s="26"/>
      <c r="G158" s="26"/>
      <c r="H158" s="26"/>
      <c r="I158" s="26"/>
      <c r="J158" s="34"/>
      <c r="K158" s="254"/>
      <c r="L158" s="4"/>
      <c r="M158" s="4"/>
      <c r="N158" s="30"/>
    </row>
    <row r="159" spans="1:14" s="32" customFormat="1">
      <c r="A159" s="577"/>
      <c r="B159" s="6" t="s">
        <v>19</v>
      </c>
      <c r="C159" s="11"/>
      <c r="D159" s="8"/>
      <c r="E159" s="11"/>
      <c r="F159" s="11"/>
      <c r="G159" s="11"/>
      <c r="H159" s="11"/>
      <c r="I159" s="11"/>
      <c r="J159" s="37"/>
      <c r="K159" s="255"/>
      <c r="L159" s="7"/>
      <c r="M159" s="7"/>
      <c r="N159" s="9"/>
    </row>
    <row r="160" spans="1:14" s="32" customFormat="1" ht="19.5">
      <c r="A160" s="15"/>
      <c r="B160" s="16" t="s">
        <v>12</v>
      </c>
      <c r="C160" s="578" t="s">
        <v>13</v>
      </c>
      <c r="D160" s="578"/>
      <c r="E160" s="578"/>
      <c r="F160" s="578"/>
      <c r="G160" s="578"/>
      <c r="H160" s="578"/>
      <c r="I160" s="578"/>
      <c r="J160" s="578"/>
      <c r="K160" s="549"/>
      <c r="L160" s="549"/>
      <c r="M160" s="549"/>
      <c r="N160" s="550"/>
    </row>
    <row r="161" spans="1:14" s="32" customFormat="1" ht="22.5">
      <c r="A161" s="552" t="s">
        <v>14</v>
      </c>
      <c r="B161" s="554" t="s">
        <v>28</v>
      </c>
      <c r="C161" s="328"/>
      <c r="D161" s="196" t="s">
        <v>15</v>
      </c>
      <c r="E161" s="57"/>
      <c r="F161" s="57"/>
      <c r="G161" s="325">
        <f t="shared" ref="G161" si="60">SUM(G162:G164)</f>
        <v>0</v>
      </c>
      <c r="H161" s="57"/>
      <c r="I161" s="57"/>
      <c r="J161" s="729"/>
      <c r="K161" s="251">
        <f t="shared" ref="K161:M161" si="61">SUM(K162:K164)</f>
        <v>0</v>
      </c>
      <c r="L161" s="57">
        <f t="shared" si="61"/>
        <v>0</v>
      </c>
      <c r="M161" s="57">
        <f t="shared" si="61"/>
        <v>0</v>
      </c>
      <c r="N161" s="67">
        <f>E161+H161+I161+K161+L161+M161</f>
        <v>0</v>
      </c>
    </row>
    <row r="162" spans="1:14" s="32" customFormat="1" ht="23.25">
      <c r="A162" s="552"/>
      <c r="B162" s="555"/>
      <c r="C162" s="314"/>
      <c r="D162" s="197" t="s">
        <v>16</v>
      </c>
      <c r="E162" s="198"/>
      <c r="F162" s="198"/>
      <c r="G162" s="326"/>
      <c r="H162" s="199"/>
      <c r="I162" s="199"/>
      <c r="J162" s="730"/>
      <c r="K162" s="252"/>
      <c r="L162" s="200"/>
      <c r="M162" s="200"/>
      <c r="N162" s="233">
        <f t="shared" ref="N162:N164" si="62">E162+H162+I162+K162+L162+M162</f>
        <v>0</v>
      </c>
    </row>
    <row r="163" spans="1:14" s="32" customFormat="1" ht="23.25">
      <c r="A163" s="552"/>
      <c r="B163" s="555"/>
      <c r="C163" s="314"/>
      <c r="D163" s="197" t="s">
        <v>8</v>
      </c>
      <c r="E163" s="198"/>
      <c r="F163" s="198"/>
      <c r="G163" s="326"/>
      <c r="H163" s="199"/>
      <c r="I163" s="199"/>
      <c r="J163" s="730"/>
      <c r="K163" s="252"/>
      <c r="L163" s="200"/>
      <c r="M163" s="200"/>
      <c r="N163" s="233">
        <f t="shared" si="62"/>
        <v>0</v>
      </c>
    </row>
    <row r="164" spans="1:14" s="32" customFormat="1" ht="22.5">
      <c r="A164" s="552"/>
      <c r="B164" s="555"/>
      <c r="C164" s="315"/>
      <c r="D164" s="197" t="s">
        <v>9</v>
      </c>
      <c r="E164" s="198"/>
      <c r="F164" s="198"/>
      <c r="G164" s="326"/>
      <c r="H164" s="201"/>
      <c r="I164" s="201"/>
      <c r="J164" s="731"/>
      <c r="K164" s="252"/>
      <c r="L164" s="200"/>
      <c r="M164" s="200"/>
      <c r="N164" s="67">
        <f t="shared" si="62"/>
        <v>0</v>
      </c>
    </row>
    <row r="165" spans="1:14" s="32" customFormat="1" ht="40.5">
      <c r="A165" s="563" t="str">
        <f>E140</f>
        <v>V</v>
      </c>
      <c r="B165" s="56" t="s">
        <v>46</v>
      </c>
      <c r="C165" s="565"/>
      <c r="D165" s="41" t="s">
        <v>7</v>
      </c>
      <c r="E165" s="213"/>
      <c r="F165" s="213"/>
      <c r="G165" s="213">
        <f t="shared" ref="G165" si="63">G166+G167+G168</f>
        <v>0</v>
      </c>
      <c r="H165" s="213"/>
      <c r="I165" s="213"/>
      <c r="J165" s="567"/>
      <c r="K165" s="248">
        <f t="shared" ref="K165:N165" si="64">K166+K167+K168</f>
        <v>0</v>
      </c>
      <c r="L165" s="213">
        <f t="shared" si="64"/>
        <v>0</v>
      </c>
      <c r="M165" s="213">
        <f t="shared" si="64"/>
        <v>0</v>
      </c>
      <c r="N165" s="214">
        <f t="shared" si="64"/>
        <v>0</v>
      </c>
    </row>
    <row r="166" spans="1:14" s="32" customFormat="1">
      <c r="A166" s="563"/>
      <c r="B166" s="570" t="str">
        <f>F140</f>
        <v>ЭКОЛОГИЯ</v>
      </c>
      <c r="C166" s="565"/>
      <c r="D166" s="42" t="s">
        <v>16</v>
      </c>
      <c r="E166" s="215"/>
      <c r="F166" s="215"/>
      <c r="G166" s="215"/>
      <c r="H166" s="215"/>
      <c r="I166" s="215"/>
      <c r="J166" s="568"/>
      <c r="K166" s="249"/>
      <c r="L166" s="216"/>
      <c r="M166" s="216"/>
      <c r="N166" s="311">
        <f t="shared" ref="N166:N168" si="65">E166+H166+I166+K166+L166+M166</f>
        <v>0</v>
      </c>
    </row>
    <row r="167" spans="1:14" s="32" customFormat="1">
      <c r="A167" s="563"/>
      <c r="B167" s="571"/>
      <c r="C167" s="565"/>
      <c r="D167" s="42" t="s">
        <v>8</v>
      </c>
      <c r="E167" s="215"/>
      <c r="F167" s="215"/>
      <c r="G167" s="215"/>
      <c r="H167" s="215"/>
      <c r="I167" s="215"/>
      <c r="J167" s="568"/>
      <c r="K167" s="249"/>
      <c r="L167" s="216"/>
      <c r="M167" s="216"/>
      <c r="N167" s="311">
        <f t="shared" si="65"/>
        <v>0</v>
      </c>
    </row>
    <row r="168" spans="1:14" s="32" customFormat="1" ht="21" thickBot="1">
      <c r="A168" s="564"/>
      <c r="B168" s="572"/>
      <c r="C168" s="566"/>
      <c r="D168" s="368" t="s">
        <v>9</v>
      </c>
      <c r="E168" s="369"/>
      <c r="F168" s="369"/>
      <c r="G168" s="369"/>
      <c r="H168" s="217"/>
      <c r="I168" s="217"/>
      <c r="J168" s="569"/>
      <c r="K168" s="249"/>
      <c r="L168" s="218"/>
      <c r="M168" s="218"/>
      <c r="N168" s="312">
        <f t="shared" si="65"/>
        <v>0</v>
      </c>
    </row>
    <row r="169" spans="1:14" s="32" customFormat="1" ht="56.25" customHeight="1" thickBot="1">
      <c r="A169" s="52"/>
      <c r="B169" s="53"/>
      <c r="C169" s="53"/>
      <c r="D169" s="53"/>
      <c r="E169" s="82" t="s">
        <v>58</v>
      </c>
      <c r="F169" s="81" t="s">
        <v>57</v>
      </c>
      <c r="G169" s="83"/>
      <c r="H169" s="53"/>
      <c r="I169" s="53"/>
      <c r="J169" s="53"/>
      <c r="K169" s="245"/>
      <c r="L169" s="53"/>
      <c r="M169" s="53"/>
      <c r="N169" s="54"/>
    </row>
    <row r="170" spans="1:14" s="32" customFormat="1" ht="21" thickBot="1">
      <c r="A170" s="573" t="s">
        <v>26</v>
      </c>
      <c r="B170" s="574"/>
      <c r="C170" s="574"/>
      <c r="D170" s="574"/>
      <c r="E170" s="574"/>
      <c r="F170" s="574"/>
      <c r="G170" s="574"/>
      <c r="H170" s="574"/>
      <c r="I170" s="574"/>
      <c r="J170" s="574"/>
      <c r="K170" s="574"/>
      <c r="L170" s="574"/>
      <c r="M170" s="574"/>
      <c r="N170" s="575"/>
    </row>
    <row r="171" spans="1:14" s="32" customFormat="1" ht="19.5">
      <c r="A171" s="576" t="s">
        <v>10</v>
      </c>
      <c r="B171" s="5" t="s">
        <v>18</v>
      </c>
      <c r="C171" s="62"/>
      <c r="D171" s="63"/>
      <c r="E171" s="62"/>
      <c r="F171" s="62"/>
      <c r="G171" s="62"/>
      <c r="H171" s="62"/>
      <c r="I171" s="62"/>
      <c r="J171" s="64"/>
      <c r="K171" s="246"/>
      <c r="L171" s="65"/>
      <c r="M171" s="65"/>
      <c r="N171" s="66"/>
    </row>
    <row r="172" spans="1:14" s="32" customFormat="1">
      <c r="A172" s="579"/>
      <c r="B172" s="12" t="s">
        <v>19</v>
      </c>
      <c r="C172" s="23"/>
      <c r="D172" s="10"/>
      <c r="E172" s="23"/>
      <c r="F172" s="23"/>
      <c r="G172" s="23"/>
      <c r="H172" s="23"/>
      <c r="I172" s="23"/>
      <c r="J172" s="33"/>
      <c r="K172" s="247"/>
      <c r="L172" s="23"/>
      <c r="M172" s="23"/>
      <c r="N172" s="24"/>
    </row>
    <row r="173" spans="1:14" s="32" customFormat="1" ht="19.5">
      <c r="A173" s="13"/>
      <c r="B173" s="14" t="s">
        <v>12</v>
      </c>
      <c r="C173" s="595" t="s">
        <v>13</v>
      </c>
      <c r="D173" s="596"/>
      <c r="E173" s="596"/>
      <c r="F173" s="596"/>
      <c r="G173" s="596"/>
      <c r="H173" s="596"/>
      <c r="I173" s="596"/>
      <c r="J173" s="596"/>
      <c r="K173" s="657"/>
      <c r="L173" s="658"/>
      <c r="M173" s="658"/>
      <c r="N173" s="659"/>
    </row>
    <row r="174" spans="1:14" s="32" customFormat="1" ht="22.5">
      <c r="A174" s="551" t="s">
        <v>14</v>
      </c>
      <c r="B174" s="554" t="s">
        <v>28</v>
      </c>
      <c r="C174" s="328"/>
      <c r="D174" s="196" t="s">
        <v>15</v>
      </c>
      <c r="E174" s="57"/>
      <c r="F174" s="57"/>
      <c r="G174" s="325">
        <f t="shared" ref="G174" si="66">SUM(G175:G177)</f>
        <v>0</v>
      </c>
      <c r="H174" s="57"/>
      <c r="I174" s="57"/>
      <c r="J174" s="729"/>
      <c r="K174" s="251">
        <f t="shared" ref="K174:M174" si="67">SUM(K175:K177)</f>
        <v>0</v>
      </c>
      <c r="L174" s="57">
        <f t="shared" si="67"/>
        <v>0</v>
      </c>
      <c r="M174" s="57">
        <f t="shared" si="67"/>
        <v>0</v>
      </c>
      <c r="N174" s="67">
        <f>E174+H174+I174+K174+L174+M174</f>
        <v>0</v>
      </c>
    </row>
    <row r="175" spans="1:14" s="32" customFormat="1" ht="23.25">
      <c r="A175" s="552"/>
      <c r="B175" s="555"/>
      <c r="C175" s="314"/>
      <c r="D175" s="197" t="s">
        <v>16</v>
      </c>
      <c r="E175" s="198"/>
      <c r="F175" s="198"/>
      <c r="G175" s="326"/>
      <c r="H175" s="199"/>
      <c r="I175" s="199"/>
      <c r="J175" s="730"/>
      <c r="K175" s="252"/>
      <c r="L175" s="200"/>
      <c r="M175" s="200"/>
      <c r="N175" s="233">
        <f t="shared" ref="N175:N177" si="68">E175+H175+I175+K175+L175+M175</f>
        <v>0</v>
      </c>
    </row>
    <row r="176" spans="1:14" s="32" customFormat="1" ht="23.25">
      <c r="A176" s="552"/>
      <c r="B176" s="555"/>
      <c r="C176" s="314"/>
      <c r="D176" s="197" t="s">
        <v>8</v>
      </c>
      <c r="E176" s="198"/>
      <c r="F176" s="198"/>
      <c r="G176" s="326"/>
      <c r="H176" s="199"/>
      <c r="I176" s="199"/>
      <c r="J176" s="730"/>
      <c r="K176" s="252"/>
      <c r="L176" s="200"/>
      <c r="M176" s="200"/>
      <c r="N176" s="233">
        <f t="shared" si="68"/>
        <v>0</v>
      </c>
    </row>
    <row r="177" spans="1:14" s="32" customFormat="1" ht="22.5">
      <c r="A177" s="553"/>
      <c r="B177" s="556"/>
      <c r="C177" s="315"/>
      <c r="D177" s="197" t="s">
        <v>9</v>
      </c>
      <c r="E177" s="198"/>
      <c r="F177" s="198"/>
      <c r="G177" s="326"/>
      <c r="H177" s="201"/>
      <c r="I177" s="201"/>
      <c r="J177" s="731"/>
      <c r="K177" s="252"/>
      <c r="L177" s="200"/>
      <c r="M177" s="200"/>
      <c r="N177" s="67">
        <f t="shared" si="68"/>
        <v>0</v>
      </c>
    </row>
    <row r="178" spans="1:14" s="32" customFormat="1" ht="19.5">
      <c r="A178" s="577" t="s">
        <v>11</v>
      </c>
      <c r="B178" s="25" t="s">
        <v>18</v>
      </c>
      <c r="C178" s="35"/>
      <c r="D178" s="36"/>
      <c r="E178" s="202"/>
      <c r="F178" s="202"/>
      <c r="G178" s="202"/>
      <c r="H178" s="202"/>
      <c r="I178" s="202"/>
      <c r="J178" s="203"/>
      <c r="K178" s="256"/>
      <c r="L178" s="200"/>
      <c r="M178" s="200"/>
      <c r="N178" s="204"/>
    </row>
    <row r="179" spans="1:14" s="32" customFormat="1">
      <c r="A179" s="579"/>
      <c r="B179" s="12" t="s">
        <v>19</v>
      </c>
      <c r="C179" s="23"/>
      <c r="D179" s="10"/>
      <c r="E179" s="23"/>
      <c r="F179" s="23"/>
      <c r="G179" s="23"/>
      <c r="H179" s="23"/>
      <c r="I179" s="23"/>
      <c r="J179" s="33"/>
      <c r="K179" s="247"/>
      <c r="L179" s="23"/>
      <c r="M179" s="23"/>
      <c r="N179" s="24"/>
    </row>
    <row r="180" spans="1:14" s="32" customFormat="1" ht="19.5">
      <c r="A180" s="13"/>
      <c r="B180" s="14" t="s">
        <v>12</v>
      </c>
      <c r="C180" s="595" t="s">
        <v>13</v>
      </c>
      <c r="D180" s="596"/>
      <c r="E180" s="596"/>
      <c r="F180" s="596"/>
      <c r="G180" s="596"/>
      <c r="H180" s="596"/>
      <c r="I180" s="596"/>
      <c r="J180" s="596"/>
      <c r="K180" s="549"/>
      <c r="L180" s="549"/>
      <c r="M180" s="549"/>
      <c r="N180" s="550"/>
    </row>
    <row r="181" spans="1:14" s="32" customFormat="1" ht="22.5">
      <c r="A181" s="551" t="s">
        <v>23</v>
      </c>
      <c r="B181" s="554" t="s">
        <v>28</v>
      </c>
      <c r="C181" s="328"/>
      <c r="D181" s="196" t="s">
        <v>15</v>
      </c>
      <c r="E181" s="57"/>
      <c r="F181" s="57"/>
      <c r="G181" s="325">
        <f t="shared" ref="G181" si="69">SUM(G182:G184)</f>
        <v>0</v>
      </c>
      <c r="H181" s="57"/>
      <c r="I181" s="57"/>
      <c r="J181" s="729"/>
      <c r="K181" s="251">
        <f t="shared" ref="K181:M181" si="70">SUM(K182:K184)</f>
        <v>0</v>
      </c>
      <c r="L181" s="57">
        <f t="shared" si="70"/>
        <v>0</v>
      </c>
      <c r="M181" s="57">
        <f t="shared" si="70"/>
        <v>0</v>
      </c>
      <c r="N181" s="67">
        <f>E181+H181+I181+K181+L181+M181</f>
        <v>0</v>
      </c>
    </row>
    <row r="182" spans="1:14" s="32" customFormat="1" ht="23.25">
      <c r="A182" s="552"/>
      <c r="B182" s="555"/>
      <c r="C182" s="314"/>
      <c r="D182" s="197" t="s">
        <v>16</v>
      </c>
      <c r="E182" s="198"/>
      <c r="F182" s="198"/>
      <c r="G182" s="326"/>
      <c r="H182" s="199"/>
      <c r="I182" s="199"/>
      <c r="J182" s="730"/>
      <c r="K182" s="252"/>
      <c r="L182" s="200"/>
      <c r="M182" s="200"/>
      <c r="N182" s="233">
        <f t="shared" ref="N182:N184" si="71">E182+H182+I182+K182+L182+M182</f>
        <v>0</v>
      </c>
    </row>
    <row r="183" spans="1:14" s="32" customFormat="1" ht="23.25">
      <c r="A183" s="552"/>
      <c r="B183" s="555"/>
      <c r="C183" s="314"/>
      <c r="D183" s="197" t="s">
        <v>8</v>
      </c>
      <c r="E183" s="198"/>
      <c r="F183" s="198"/>
      <c r="G183" s="326"/>
      <c r="H183" s="199"/>
      <c r="I183" s="199"/>
      <c r="J183" s="730"/>
      <c r="K183" s="252"/>
      <c r="L183" s="200"/>
      <c r="M183" s="200"/>
      <c r="N183" s="233">
        <f t="shared" si="71"/>
        <v>0</v>
      </c>
    </row>
    <row r="184" spans="1:14" s="32" customFormat="1" ht="22.5">
      <c r="A184" s="552"/>
      <c r="B184" s="556"/>
      <c r="C184" s="315"/>
      <c r="D184" s="197" t="s">
        <v>9</v>
      </c>
      <c r="E184" s="198"/>
      <c r="F184" s="198"/>
      <c r="G184" s="326"/>
      <c r="H184" s="201"/>
      <c r="I184" s="201"/>
      <c r="J184" s="731"/>
      <c r="K184" s="252"/>
      <c r="L184" s="200"/>
      <c r="M184" s="200"/>
      <c r="N184" s="67">
        <f t="shared" si="71"/>
        <v>0</v>
      </c>
    </row>
    <row r="185" spans="1:14" s="32" customFormat="1" ht="39.75" thickBot="1">
      <c r="A185" s="68" t="s">
        <v>22</v>
      </c>
      <c r="B185" s="69" t="s">
        <v>24</v>
      </c>
      <c r="C185" s="70"/>
      <c r="D185" s="71"/>
      <c r="E185" s="209"/>
      <c r="F185" s="209"/>
      <c r="G185" s="209"/>
      <c r="H185" s="209"/>
      <c r="I185" s="209"/>
      <c r="J185" s="210"/>
      <c r="K185" s="253"/>
      <c r="L185" s="211"/>
      <c r="M185" s="211"/>
      <c r="N185" s="212"/>
    </row>
    <row r="186" spans="1:14" s="32" customFormat="1" ht="21" thickBot="1">
      <c r="A186" s="585" t="s">
        <v>27</v>
      </c>
      <c r="B186" s="586"/>
      <c r="C186" s="586"/>
      <c r="D186" s="586"/>
      <c r="E186" s="586"/>
      <c r="F186" s="586"/>
      <c r="G186" s="586"/>
      <c r="H186" s="586"/>
      <c r="I186" s="586"/>
      <c r="J186" s="586"/>
      <c r="K186" s="586"/>
      <c r="L186" s="586"/>
      <c r="M186" s="586"/>
      <c r="N186" s="587"/>
    </row>
    <row r="187" spans="1:14" s="32" customFormat="1" ht="19.5">
      <c r="A187" s="576" t="s">
        <v>10</v>
      </c>
      <c r="B187" s="5" t="s">
        <v>18</v>
      </c>
      <c r="C187" s="26"/>
      <c r="D187" s="27"/>
      <c r="E187" s="26"/>
      <c r="F187" s="26"/>
      <c r="G187" s="26"/>
      <c r="H187" s="26"/>
      <c r="I187" s="26"/>
      <c r="J187" s="34"/>
      <c r="K187" s="254"/>
      <c r="L187" s="4"/>
      <c r="M187" s="4"/>
      <c r="N187" s="30"/>
    </row>
    <row r="188" spans="1:14" s="32" customFormat="1">
      <c r="A188" s="577"/>
      <c r="B188" s="6" t="s">
        <v>19</v>
      </c>
      <c r="C188" s="11"/>
      <c r="D188" s="8"/>
      <c r="E188" s="11"/>
      <c r="F188" s="11"/>
      <c r="G188" s="11"/>
      <c r="H188" s="11"/>
      <c r="I188" s="11"/>
      <c r="J188" s="37"/>
      <c r="K188" s="255"/>
      <c r="L188" s="7"/>
      <c r="M188" s="7"/>
      <c r="N188" s="9"/>
    </row>
    <row r="189" spans="1:14" s="32" customFormat="1" ht="19.5">
      <c r="A189" s="15"/>
      <c r="B189" s="16" t="s">
        <v>12</v>
      </c>
      <c r="C189" s="578" t="s">
        <v>13</v>
      </c>
      <c r="D189" s="578"/>
      <c r="E189" s="578"/>
      <c r="F189" s="578"/>
      <c r="G189" s="578"/>
      <c r="H189" s="578"/>
      <c r="I189" s="578"/>
      <c r="J189" s="578"/>
      <c r="K189" s="549"/>
      <c r="L189" s="549"/>
      <c r="M189" s="549"/>
      <c r="N189" s="550"/>
    </row>
    <row r="190" spans="1:14" s="32" customFormat="1" ht="22.5">
      <c r="A190" s="552" t="s">
        <v>14</v>
      </c>
      <c r="B190" s="554" t="s">
        <v>28</v>
      </c>
      <c r="C190" s="328"/>
      <c r="D190" s="196" t="s">
        <v>15</v>
      </c>
      <c r="E190" s="57"/>
      <c r="F190" s="57"/>
      <c r="G190" s="325">
        <f t="shared" ref="G190" si="72">SUM(G191:G193)</f>
        <v>0</v>
      </c>
      <c r="H190" s="57"/>
      <c r="I190" s="57"/>
      <c r="J190" s="729"/>
      <c r="K190" s="251">
        <f t="shared" ref="K190:M190" si="73">SUM(K191:K193)</f>
        <v>0</v>
      </c>
      <c r="L190" s="57">
        <f t="shared" si="73"/>
        <v>0</v>
      </c>
      <c r="M190" s="57">
        <f t="shared" si="73"/>
        <v>0</v>
      </c>
      <c r="N190" s="67">
        <f>E190+H190+I190+K190+L190+M190</f>
        <v>0</v>
      </c>
    </row>
    <row r="191" spans="1:14" s="32" customFormat="1" ht="23.25">
      <c r="A191" s="552"/>
      <c r="B191" s="555"/>
      <c r="C191" s="314"/>
      <c r="D191" s="197" t="s">
        <v>16</v>
      </c>
      <c r="E191" s="198"/>
      <c r="F191" s="198"/>
      <c r="G191" s="326"/>
      <c r="H191" s="199"/>
      <c r="I191" s="199"/>
      <c r="J191" s="730"/>
      <c r="K191" s="252"/>
      <c r="L191" s="200"/>
      <c r="M191" s="200"/>
      <c r="N191" s="233">
        <f t="shared" ref="N191:N193" si="74">E191+H191+I191+K191+L191+M191</f>
        <v>0</v>
      </c>
    </row>
    <row r="192" spans="1:14" s="32" customFormat="1" ht="23.25">
      <c r="A192" s="552"/>
      <c r="B192" s="555"/>
      <c r="C192" s="314"/>
      <c r="D192" s="197" t="s">
        <v>8</v>
      </c>
      <c r="E192" s="198"/>
      <c r="F192" s="198"/>
      <c r="G192" s="326"/>
      <c r="H192" s="199"/>
      <c r="I192" s="199"/>
      <c r="J192" s="730"/>
      <c r="K192" s="252"/>
      <c r="L192" s="200"/>
      <c r="M192" s="200"/>
      <c r="N192" s="233">
        <f t="shared" si="74"/>
        <v>0</v>
      </c>
    </row>
    <row r="193" spans="1:14" s="32" customFormat="1" ht="22.5">
      <c r="A193" s="552"/>
      <c r="B193" s="555"/>
      <c r="C193" s="315"/>
      <c r="D193" s="197" t="s">
        <v>9</v>
      </c>
      <c r="E193" s="198"/>
      <c r="F193" s="198"/>
      <c r="G193" s="326"/>
      <c r="H193" s="201"/>
      <c r="I193" s="201"/>
      <c r="J193" s="731"/>
      <c r="K193" s="252"/>
      <c r="L193" s="200"/>
      <c r="M193" s="200"/>
      <c r="N193" s="67">
        <f t="shared" si="74"/>
        <v>0</v>
      </c>
    </row>
    <row r="194" spans="1:14" s="32" customFormat="1" ht="40.5">
      <c r="A194" s="563" t="str">
        <f>E169</f>
        <v>VI</v>
      </c>
      <c r="B194" s="56" t="s">
        <v>46</v>
      </c>
      <c r="C194" s="565"/>
      <c r="D194" s="41" t="s">
        <v>7</v>
      </c>
      <c r="E194" s="213"/>
      <c r="F194" s="213"/>
      <c r="G194" s="213">
        <f t="shared" ref="G194" si="75">G195+G196+G197</f>
        <v>0</v>
      </c>
      <c r="H194" s="213"/>
      <c r="I194" s="213"/>
      <c r="J194" s="567"/>
      <c r="K194" s="248">
        <f t="shared" ref="K194:N194" si="76">K195+K196+K197</f>
        <v>0</v>
      </c>
      <c r="L194" s="213">
        <f t="shared" si="76"/>
        <v>0</v>
      </c>
      <c r="M194" s="213">
        <f t="shared" si="76"/>
        <v>0</v>
      </c>
      <c r="N194" s="214">
        <f t="shared" si="76"/>
        <v>0</v>
      </c>
    </row>
    <row r="195" spans="1:14" s="32" customFormat="1">
      <c r="A195" s="563"/>
      <c r="B195" s="570" t="str">
        <f>F169</f>
        <v>БЕЗОПАСНЫЕ И КАЧЕСТВЕННЫЕ АВТОМОБИЛЬНЫЕ ДОРОГИ</v>
      </c>
      <c r="C195" s="565"/>
      <c r="D195" s="42" t="s">
        <v>16</v>
      </c>
      <c r="E195" s="215"/>
      <c r="F195" s="215"/>
      <c r="G195" s="215"/>
      <c r="H195" s="215"/>
      <c r="I195" s="215"/>
      <c r="J195" s="568"/>
      <c r="K195" s="249"/>
      <c r="L195" s="216"/>
      <c r="M195" s="216"/>
      <c r="N195" s="311">
        <f t="shared" ref="N195:N197" si="77">E195+H195+I195+K195+L195+M195</f>
        <v>0</v>
      </c>
    </row>
    <row r="196" spans="1:14" s="32" customFormat="1">
      <c r="A196" s="563"/>
      <c r="B196" s="571"/>
      <c r="C196" s="565"/>
      <c r="D196" s="42" t="s">
        <v>8</v>
      </c>
      <c r="E196" s="215"/>
      <c r="F196" s="215"/>
      <c r="G196" s="215"/>
      <c r="H196" s="215"/>
      <c r="I196" s="215"/>
      <c r="J196" s="568"/>
      <c r="K196" s="249"/>
      <c r="L196" s="216"/>
      <c r="M196" s="216"/>
      <c r="N196" s="311">
        <f t="shared" si="77"/>
        <v>0</v>
      </c>
    </row>
    <row r="197" spans="1:14" s="32" customFormat="1" ht="21" thickBot="1">
      <c r="A197" s="564"/>
      <c r="B197" s="572"/>
      <c r="C197" s="566"/>
      <c r="D197" s="368" t="s">
        <v>9</v>
      </c>
      <c r="E197" s="369"/>
      <c r="F197" s="369"/>
      <c r="G197" s="369"/>
      <c r="H197" s="217"/>
      <c r="I197" s="217"/>
      <c r="J197" s="569"/>
      <c r="K197" s="249"/>
      <c r="L197" s="218"/>
      <c r="M197" s="218"/>
      <c r="N197" s="312">
        <f t="shared" si="77"/>
        <v>0</v>
      </c>
    </row>
    <row r="198" spans="1:14" s="32" customFormat="1" ht="65.25" customHeight="1" thickBot="1">
      <c r="A198" s="52"/>
      <c r="B198" s="53"/>
      <c r="C198" s="53"/>
      <c r="D198" s="53"/>
      <c r="E198" s="82" t="s">
        <v>60</v>
      </c>
      <c r="F198" s="81" t="s">
        <v>59</v>
      </c>
      <c r="G198" s="83"/>
      <c r="H198" s="53"/>
      <c r="I198" s="53"/>
      <c r="J198" s="53"/>
      <c r="K198" s="245"/>
      <c r="L198" s="53"/>
      <c r="M198" s="53"/>
      <c r="N198" s="54"/>
    </row>
    <row r="199" spans="1:14" s="32" customFormat="1" ht="21" thickBot="1">
      <c r="A199" s="573" t="s">
        <v>26</v>
      </c>
      <c r="B199" s="574"/>
      <c r="C199" s="574"/>
      <c r="D199" s="574"/>
      <c r="E199" s="574"/>
      <c r="F199" s="574"/>
      <c r="G199" s="574"/>
      <c r="H199" s="574"/>
      <c r="I199" s="574"/>
      <c r="J199" s="574"/>
      <c r="K199" s="574"/>
      <c r="L199" s="574"/>
      <c r="M199" s="574"/>
      <c r="N199" s="575"/>
    </row>
    <row r="200" spans="1:14" s="32" customFormat="1" ht="19.5">
      <c r="A200" s="576" t="s">
        <v>10</v>
      </c>
      <c r="B200" s="5" t="s">
        <v>18</v>
      </c>
      <c r="C200" s="62"/>
      <c r="D200" s="63"/>
      <c r="E200" s="62"/>
      <c r="F200" s="62"/>
      <c r="G200" s="62"/>
      <c r="H200" s="62"/>
      <c r="I200" s="62"/>
      <c r="J200" s="64"/>
      <c r="K200" s="246"/>
      <c r="L200" s="65"/>
      <c r="M200" s="65"/>
      <c r="N200" s="66"/>
    </row>
    <row r="201" spans="1:14" s="32" customFormat="1">
      <c r="A201" s="579"/>
      <c r="B201" s="12" t="s">
        <v>19</v>
      </c>
      <c r="C201" s="23"/>
      <c r="D201" s="10"/>
      <c r="E201" s="23"/>
      <c r="F201" s="23"/>
      <c r="G201" s="23"/>
      <c r="H201" s="23"/>
      <c r="I201" s="23"/>
      <c r="J201" s="33"/>
      <c r="K201" s="247"/>
      <c r="L201" s="23"/>
      <c r="M201" s="23"/>
      <c r="N201" s="24"/>
    </row>
    <row r="202" spans="1:14" s="32" customFormat="1" ht="19.5">
      <c r="A202" s="13"/>
      <c r="B202" s="14" t="s">
        <v>12</v>
      </c>
      <c r="C202" s="595" t="s">
        <v>13</v>
      </c>
      <c r="D202" s="596"/>
      <c r="E202" s="596"/>
      <c r="F202" s="596"/>
      <c r="G202" s="596"/>
      <c r="H202" s="596"/>
      <c r="I202" s="596"/>
      <c r="J202" s="596"/>
      <c r="K202" s="549"/>
      <c r="L202" s="549"/>
      <c r="M202" s="549"/>
      <c r="N202" s="550"/>
    </row>
    <row r="203" spans="1:14" s="32" customFormat="1" ht="22.5">
      <c r="A203" s="551" t="s">
        <v>14</v>
      </c>
      <c r="B203" s="554" t="s">
        <v>28</v>
      </c>
      <c r="C203" s="328"/>
      <c r="D203" s="196" t="s">
        <v>15</v>
      </c>
      <c r="E203" s="57"/>
      <c r="F203" s="57"/>
      <c r="G203" s="325">
        <f t="shared" ref="G203" si="78">SUM(G204:G206)</f>
        <v>0</v>
      </c>
      <c r="H203" s="57"/>
      <c r="I203" s="57"/>
      <c r="J203" s="729"/>
      <c r="K203" s="251">
        <f t="shared" ref="K203:M203" si="79">SUM(K204:K206)</f>
        <v>0</v>
      </c>
      <c r="L203" s="57">
        <f t="shared" si="79"/>
        <v>0</v>
      </c>
      <c r="M203" s="57">
        <f t="shared" si="79"/>
        <v>0</v>
      </c>
      <c r="N203" s="67">
        <f>E203+H203+I203+K203+L203+M203</f>
        <v>0</v>
      </c>
    </row>
    <row r="204" spans="1:14" s="32" customFormat="1" ht="23.25">
      <c r="A204" s="552"/>
      <c r="B204" s="555"/>
      <c r="C204" s="314"/>
      <c r="D204" s="197" t="s">
        <v>16</v>
      </c>
      <c r="E204" s="198"/>
      <c r="F204" s="198"/>
      <c r="G204" s="326"/>
      <c r="H204" s="199"/>
      <c r="I204" s="199"/>
      <c r="J204" s="730"/>
      <c r="K204" s="252"/>
      <c r="L204" s="200"/>
      <c r="M204" s="200"/>
      <c r="N204" s="233">
        <f t="shared" ref="N204:N206" si="80">E204+H204+I204+K204+L204+M204</f>
        <v>0</v>
      </c>
    </row>
    <row r="205" spans="1:14" s="32" customFormat="1" ht="23.25">
      <c r="A205" s="552"/>
      <c r="B205" s="555"/>
      <c r="C205" s="314"/>
      <c r="D205" s="197" t="s">
        <v>8</v>
      </c>
      <c r="E205" s="198"/>
      <c r="F205" s="198"/>
      <c r="G205" s="326"/>
      <c r="H205" s="199"/>
      <c r="I205" s="199"/>
      <c r="J205" s="730"/>
      <c r="K205" s="252"/>
      <c r="L205" s="200"/>
      <c r="M205" s="200"/>
      <c r="N205" s="233">
        <f t="shared" si="80"/>
        <v>0</v>
      </c>
    </row>
    <row r="206" spans="1:14" s="32" customFormat="1" ht="22.5">
      <c r="A206" s="553"/>
      <c r="B206" s="556"/>
      <c r="C206" s="315"/>
      <c r="D206" s="197" t="s">
        <v>9</v>
      </c>
      <c r="E206" s="198"/>
      <c r="F206" s="198"/>
      <c r="G206" s="326"/>
      <c r="H206" s="201"/>
      <c r="I206" s="201"/>
      <c r="J206" s="731"/>
      <c r="K206" s="252"/>
      <c r="L206" s="200"/>
      <c r="M206" s="200"/>
      <c r="N206" s="67">
        <f t="shared" si="80"/>
        <v>0</v>
      </c>
    </row>
    <row r="207" spans="1:14" s="32" customFormat="1" ht="19.5">
      <c r="A207" s="577" t="s">
        <v>11</v>
      </c>
      <c r="B207" s="25" t="s">
        <v>18</v>
      </c>
      <c r="C207" s="35"/>
      <c r="D207" s="36"/>
      <c r="E207" s="202"/>
      <c r="F207" s="202"/>
      <c r="G207" s="202"/>
      <c r="H207" s="202"/>
      <c r="I207" s="202"/>
      <c r="J207" s="203"/>
      <c r="K207" s="256"/>
      <c r="L207" s="200"/>
      <c r="M207" s="200"/>
      <c r="N207" s="204"/>
    </row>
    <row r="208" spans="1:14" s="32" customFormat="1">
      <c r="A208" s="579"/>
      <c r="B208" s="12" t="s">
        <v>19</v>
      </c>
      <c r="C208" s="23"/>
      <c r="D208" s="10"/>
      <c r="E208" s="23"/>
      <c r="F208" s="23"/>
      <c r="G208" s="23"/>
      <c r="H208" s="23"/>
      <c r="I208" s="23"/>
      <c r="J208" s="33"/>
      <c r="K208" s="247"/>
      <c r="L208" s="23"/>
      <c r="M208" s="23"/>
      <c r="N208" s="24"/>
    </row>
    <row r="209" spans="1:14" s="32" customFormat="1" ht="19.5">
      <c r="A209" s="13"/>
      <c r="B209" s="14" t="s">
        <v>12</v>
      </c>
      <c r="C209" s="595" t="s">
        <v>13</v>
      </c>
      <c r="D209" s="596"/>
      <c r="E209" s="596"/>
      <c r="F209" s="596"/>
      <c r="G209" s="596"/>
      <c r="H209" s="596"/>
      <c r="I209" s="596"/>
      <c r="J209" s="596"/>
      <c r="K209" s="549"/>
      <c r="L209" s="549"/>
      <c r="M209" s="549"/>
      <c r="N209" s="550"/>
    </row>
    <row r="210" spans="1:14" s="32" customFormat="1" ht="22.5">
      <c r="A210" s="551" t="s">
        <v>23</v>
      </c>
      <c r="B210" s="554" t="s">
        <v>28</v>
      </c>
      <c r="C210" s="328"/>
      <c r="D210" s="196" t="s">
        <v>15</v>
      </c>
      <c r="E210" s="57"/>
      <c r="F210" s="57"/>
      <c r="G210" s="325">
        <f t="shared" ref="G210" si="81">SUM(G211:G213)</f>
        <v>0</v>
      </c>
      <c r="H210" s="57"/>
      <c r="I210" s="57"/>
      <c r="J210" s="729"/>
      <c r="K210" s="251">
        <f t="shared" ref="K210:M210" si="82">SUM(K211:K213)</f>
        <v>0</v>
      </c>
      <c r="L210" s="57">
        <f t="shared" si="82"/>
        <v>0</v>
      </c>
      <c r="M210" s="57">
        <f t="shared" si="82"/>
        <v>0</v>
      </c>
      <c r="N210" s="67">
        <f>E210+H210+I210+K210+L210+M210</f>
        <v>0</v>
      </c>
    </row>
    <row r="211" spans="1:14" s="32" customFormat="1" ht="23.25">
      <c r="A211" s="552"/>
      <c r="B211" s="555"/>
      <c r="C211" s="314"/>
      <c r="D211" s="197" t="s">
        <v>16</v>
      </c>
      <c r="E211" s="198"/>
      <c r="F211" s="198"/>
      <c r="G211" s="326"/>
      <c r="H211" s="199"/>
      <c r="I211" s="199"/>
      <c r="J211" s="730"/>
      <c r="K211" s="252"/>
      <c r="L211" s="200"/>
      <c r="M211" s="200"/>
      <c r="N211" s="233">
        <f t="shared" ref="N211:N213" si="83">E211+H211+I211+K211+L211+M211</f>
        <v>0</v>
      </c>
    </row>
    <row r="212" spans="1:14" s="32" customFormat="1" ht="23.25">
      <c r="A212" s="552"/>
      <c r="B212" s="555"/>
      <c r="C212" s="314"/>
      <c r="D212" s="197" t="s">
        <v>8</v>
      </c>
      <c r="E212" s="198"/>
      <c r="F212" s="198"/>
      <c r="G212" s="326"/>
      <c r="H212" s="199"/>
      <c r="I212" s="199"/>
      <c r="J212" s="730"/>
      <c r="K212" s="252"/>
      <c r="L212" s="200"/>
      <c r="M212" s="200"/>
      <c r="N212" s="233">
        <f t="shared" si="83"/>
        <v>0</v>
      </c>
    </row>
    <row r="213" spans="1:14" s="32" customFormat="1" ht="22.5">
      <c r="A213" s="552"/>
      <c r="B213" s="556"/>
      <c r="C213" s="315"/>
      <c r="D213" s="197" t="s">
        <v>9</v>
      </c>
      <c r="E213" s="198"/>
      <c r="F213" s="198"/>
      <c r="G213" s="326"/>
      <c r="H213" s="201"/>
      <c r="I213" s="201"/>
      <c r="J213" s="731"/>
      <c r="K213" s="252"/>
      <c r="L213" s="200"/>
      <c r="M213" s="200"/>
      <c r="N213" s="67">
        <f t="shared" si="83"/>
        <v>0</v>
      </c>
    </row>
    <row r="214" spans="1:14" s="32" customFormat="1" ht="39.75" thickBot="1">
      <c r="A214" s="68" t="s">
        <v>22</v>
      </c>
      <c r="B214" s="69" t="s">
        <v>24</v>
      </c>
      <c r="C214" s="70"/>
      <c r="D214" s="71"/>
      <c r="E214" s="209"/>
      <c r="F214" s="209"/>
      <c r="G214" s="209"/>
      <c r="H214" s="209"/>
      <c r="I214" s="209"/>
      <c r="J214" s="210"/>
      <c r="K214" s="253"/>
      <c r="L214" s="211"/>
      <c r="M214" s="211"/>
      <c r="N214" s="212"/>
    </row>
    <row r="215" spans="1:14" s="32" customFormat="1" ht="21" thickBot="1">
      <c r="A215" s="585" t="s">
        <v>27</v>
      </c>
      <c r="B215" s="586"/>
      <c r="C215" s="586"/>
      <c r="D215" s="586"/>
      <c r="E215" s="586"/>
      <c r="F215" s="586"/>
      <c r="G215" s="586"/>
      <c r="H215" s="586"/>
      <c r="I215" s="586"/>
      <c r="J215" s="586"/>
      <c r="K215" s="586"/>
      <c r="L215" s="586"/>
      <c r="M215" s="586"/>
      <c r="N215" s="587"/>
    </row>
    <row r="216" spans="1:14" s="32" customFormat="1" ht="19.5">
      <c r="A216" s="576" t="s">
        <v>10</v>
      </c>
      <c r="B216" s="5" t="s">
        <v>18</v>
      </c>
      <c r="C216" s="26"/>
      <c r="D216" s="27"/>
      <c r="E216" s="26"/>
      <c r="F216" s="26"/>
      <c r="G216" s="26"/>
      <c r="H216" s="26"/>
      <c r="I216" s="26"/>
      <c r="J216" s="34"/>
      <c r="K216" s="254"/>
      <c r="L216" s="4"/>
      <c r="M216" s="4"/>
      <c r="N216" s="30"/>
    </row>
    <row r="217" spans="1:14" s="32" customFormat="1">
      <c r="A217" s="577"/>
      <c r="B217" s="6" t="s">
        <v>19</v>
      </c>
      <c r="C217" s="11"/>
      <c r="D217" s="8"/>
      <c r="E217" s="11"/>
      <c r="F217" s="11"/>
      <c r="G217" s="11"/>
      <c r="H217" s="11"/>
      <c r="I217" s="11"/>
      <c r="J217" s="37"/>
      <c r="K217" s="255"/>
      <c r="L217" s="7"/>
      <c r="M217" s="7"/>
      <c r="N217" s="9"/>
    </row>
    <row r="218" spans="1:14" s="32" customFormat="1" ht="19.5">
      <c r="A218" s="15"/>
      <c r="B218" s="16" t="s">
        <v>12</v>
      </c>
      <c r="C218" s="578" t="s">
        <v>13</v>
      </c>
      <c r="D218" s="578"/>
      <c r="E218" s="578"/>
      <c r="F218" s="578"/>
      <c r="G218" s="578"/>
      <c r="H218" s="578"/>
      <c r="I218" s="578"/>
      <c r="J218" s="578"/>
      <c r="K218" s="549"/>
      <c r="L218" s="549"/>
      <c r="M218" s="549"/>
      <c r="N218" s="550"/>
    </row>
    <row r="219" spans="1:14" s="32" customFormat="1" ht="22.5">
      <c r="A219" s="552" t="s">
        <v>14</v>
      </c>
      <c r="B219" s="554" t="s">
        <v>28</v>
      </c>
      <c r="C219" s="328"/>
      <c r="D219" s="196" t="s">
        <v>15</v>
      </c>
      <c r="E219" s="57"/>
      <c r="F219" s="57"/>
      <c r="G219" s="325">
        <f t="shared" ref="G219" si="84">SUM(G220:G222)</f>
        <v>0</v>
      </c>
      <c r="H219" s="57"/>
      <c r="I219" s="57"/>
      <c r="J219" s="729"/>
      <c r="K219" s="251">
        <f t="shared" ref="K219:M219" si="85">SUM(K220:K222)</f>
        <v>0</v>
      </c>
      <c r="L219" s="57">
        <f t="shared" si="85"/>
        <v>0</v>
      </c>
      <c r="M219" s="57">
        <f t="shared" si="85"/>
        <v>0</v>
      </c>
      <c r="N219" s="67">
        <f>E219+H219+I219+K219+L219+M219</f>
        <v>0</v>
      </c>
    </row>
    <row r="220" spans="1:14" s="32" customFormat="1" ht="23.25">
      <c r="A220" s="552"/>
      <c r="B220" s="555"/>
      <c r="C220" s="314"/>
      <c r="D220" s="197" t="s">
        <v>16</v>
      </c>
      <c r="E220" s="198"/>
      <c r="F220" s="198"/>
      <c r="G220" s="326"/>
      <c r="H220" s="199"/>
      <c r="I220" s="199"/>
      <c r="J220" s="730"/>
      <c r="K220" s="252"/>
      <c r="L220" s="200"/>
      <c r="M220" s="200"/>
      <c r="N220" s="233">
        <f t="shared" ref="N220:N222" si="86">E220+H220+I220+K220+L220+M220</f>
        <v>0</v>
      </c>
    </row>
    <row r="221" spans="1:14" s="32" customFormat="1" ht="23.25">
      <c r="A221" s="552"/>
      <c r="B221" s="555"/>
      <c r="C221" s="314"/>
      <c r="D221" s="197" t="s">
        <v>8</v>
      </c>
      <c r="E221" s="198"/>
      <c r="F221" s="198"/>
      <c r="G221" s="326"/>
      <c r="H221" s="199"/>
      <c r="I221" s="199"/>
      <c r="J221" s="730"/>
      <c r="K221" s="252"/>
      <c r="L221" s="200"/>
      <c r="M221" s="200"/>
      <c r="N221" s="233">
        <f t="shared" si="86"/>
        <v>0</v>
      </c>
    </row>
    <row r="222" spans="1:14" s="32" customFormat="1" ht="22.5">
      <c r="A222" s="552"/>
      <c r="B222" s="555"/>
      <c r="C222" s="315"/>
      <c r="D222" s="197" t="s">
        <v>9</v>
      </c>
      <c r="E222" s="198"/>
      <c r="F222" s="198"/>
      <c r="G222" s="326"/>
      <c r="H222" s="201"/>
      <c r="I222" s="201"/>
      <c r="J222" s="731"/>
      <c r="K222" s="252"/>
      <c r="L222" s="200"/>
      <c r="M222" s="200"/>
      <c r="N222" s="67">
        <f t="shared" si="86"/>
        <v>0</v>
      </c>
    </row>
    <row r="223" spans="1:14" s="32" customFormat="1" ht="40.5">
      <c r="A223" s="563" t="str">
        <f>E198</f>
        <v>VII</v>
      </c>
      <c r="B223" s="56" t="s">
        <v>46</v>
      </c>
      <c r="C223" s="565"/>
      <c r="D223" s="41" t="s">
        <v>7</v>
      </c>
      <c r="E223" s="213"/>
      <c r="F223" s="213"/>
      <c r="G223" s="213">
        <f t="shared" ref="G223" si="87">G224+G225+G226</f>
        <v>0</v>
      </c>
      <c r="H223" s="213"/>
      <c r="I223" s="213"/>
      <c r="J223" s="567"/>
      <c r="K223" s="248">
        <f t="shared" ref="K223:N223" si="88">K224+K225+K226</f>
        <v>0</v>
      </c>
      <c r="L223" s="213">
        <f t="shared" si="88"/>
        <v>0</v>
      </c>
      <c r="M223" s="213">
        <f t="shared" si="88"/>
        <v>0</v>
      </c>
      <c r="N223" s="214">
        <f t="shared" si="88"/>
        <v>0</v>
      </c>
    </row>
    <row r="224" spans="1:14" s="32" customFormat="1">
      <c r="A224" s="563"/>
      <c r="B224" s="570" t="str">
        <f>F198</f>
        <v>ПРОИЗВОДИТЕЛЬНОСТЬ ТРУДА</v>
      </c>
      <c r="C224" s="565"/>
      <c r="D224" s="42" t="s">
        <v>16</v>
      </c>
      <c r="E224" s="215"/>
      <c r="F224" s="215"/>
      <c r="G224" s="215"/>
      <c r="H224" s="215"/>
      <c r="I224" s="215"/>
      <c r="J224" s="568"/>
      <c r="K224" s="249"/>
      <c r="L224" s="216"/>
      <c r="M224" s="216"/>
      <c r="N224" s="311">
        <f t="shared" ref="N224:N226" si="89">E224+H224+I224+K224+L224+M224</f>
        <v>0</v>
      </c>
    </row>
    <row r="225" spans="1:14" s="32" customFormat="1">
      <c r="A225" s="563"/>
      <c r="B225" s="571"/>
      <c r="C225" s="565"/>
      <c r="D225" s="42" t="s">
        <v>8</v>
      </c>
      <c r="E225" s="215"/>
      <c r="F225" s="215"/>
      <c r="G225" s="215"/>
      <c r="H225" s="215"/>
      <c r="I225" s="215"/>
      <c r="J225" s="568"/>
      <c r="K225" s="249"/>
      <c r="L225" s="216"/>
      <c r="M225" s="216"/>
      <c r="N225" s="311">
        <f t="shared" si="89"/>
        <v>0</v>
      </c>
    </row>
    <row r="226" spans="1:14" s="32" customFormat="1" ht="21" thickBot="1">
      <c r="A226" s="564"/>
      <c r="B226" s="572"/>
      <c r="C226" s="566"/>
      <c r="D226" s="368" t="s">
        <v>9</v>
      </c>
      <c r="E226" s="369"/>
      <c r="F226" s="369"/>
      <c r="G226" s="369"/>
      <c r="H226" s="217"/>
      <c r="I226" s="217"/>
      <c r="J226" s="569"/>
      <c r="K226" s="249"/>
      <c r="L226" s="218"/>
      <c r="M226" s="218"/>
      <c r="N226" s="312">
        <f t="shared" si="89"/>
        <v>0</v>
      </c>
    </row>
    <row r="227" spans="1:14" s="32" customFormat="1" ht="48.75" customHeight="1" thickBot="1">
      <c r="A227" s="52"/>
      <c r="B227" s="53"/>
      <c r="C227" s="53"/>
      <c r="D227" s="53"/>
      <c r="E227" s="82" t="s">
        <v>62</v>
      </c>
      <c r="F227" s="81" t="s">
        <v>61</v>
      </c>
      <c r="G227" s="83"/>
      <c r="H227" s="53"/>
      <c r="I227" s="53"/>
      <c r="J227" s="53"/>
      <c r="K227" s="245"/>
      <c r="L227" s="53"/>
      <c r="M227" s="53"/>
      <c r="N227" s="54"/>
    </row>
    <row r="228" spans="1:14" s="32" customFormat="1" ht="21" customHeight="1" thickBot="1">
      <c r="A228" s="573" t="s">
        <v>26</v>
      </c>
      <c r="B228" s="574"/>
      <c r="C228" s="574"/>
      <c r="D228" s="574"/>
      <c r="E228" s="574"/>
      <c r="F228" s="574"/>
      <c r="G228" s="574"/>
      <c r="H228" s="574"/>
      <c r="I228" s="574"/>
      <c r="J228" s="574"/>
      <c r="K228" s="574"/>
      <c r="L228" s="574"/>
      <c r="M228" s="574"/>
      <c r="N228" s="575"/>
    </row>
    <row r="229" spans="1:14" s="32" customFormat="1" ht="19.5">
      <c r="A229" s="576" t="s">
        <v>10</v>
      </c>
      <c r="B229" s="5" t="s">
        <v>18</v>
      </c>
      <c r="C229" s="62"/>
      <c r="D229" s="63"/>
      <c r="E229" s="62"/>
      <c r="F229" s="62"/>
      <c r="G229" s="62"/>
      <c r="H229" s="62"/>
      <c r="I229" s="62"/>
      <c r="J229" s="64"/>
      <c r="K229" s="246"/>
      <c r="L229" s="65"/>
      <c r="M229" s="65"/>
      <c r="N229" s="66"/>
    </row>
    <row r="230" spans="1:14" s="32" customFormat="1">
      <c r="A230" s="579"/>
      <c r="B230" s="12" t="s">
        <v>19</v>
      </c>
      <c r="C230" s="23"/>
      <c r="D230" s="10"/>
      <c r="E230" s="23"/>
      <c r="F230" s="23"/>
      <c r="G230" s="23"/>
      <c r="H230" s="23"/>
      <c r="I230" s="23"/>
      <c r="J230" s="33"/>
      <c r="K230" s="247"/>
      <c r="L230" s="23"/>
      <c r="M230" s="23"/>
      <c r="N230" s="24"/>
    </row>
    <row r="231" spans="1:14" s="32" customFormat="1" ht="19.5">
      <c r="A231" s="13"/>
      <c r="B231" s="14" t="s">
        <v>12</v>
      </c>
      <c r="C231" s="595" t="s">
        <v>13</v>
      </c>
      <c r="D231" s="596"/>
      <c r="E231" s="596"/>
      <c r="F231" s="596"/>
      <c r="G231" s="596"/>
      <c r="H231" s="596"/>
      <c r="I231" s="596"/>
      <c r="J231" s="596"/>
      <c r="K231" s="549"/>
      <c r="L231" s="549"/>
      <c r="M231" s="549"/>
      <c r="N231" s="550"/>
    </row>
    <row r="232" spans="1:14" s="32" customFormat="1" ht="22.5" customHeight="1">
      <c r="A232" s="551" t="s">
        <v>14</v>
      </c>
      <c r="B232" s="554" t="s">
        <v>28</v>
      </c>
      <c r="C232" s="328"/>
      <c r="D232" s="196" t="s">
        <v>15</v>
      </c>
      <c r="E232" s="57"/>
      <c r="F232" s="57"/>
      <c r="G232" s="325">
        <f t="shared" ref="G232" si="90">SUM(G233:G235)</f>
        <v>0</v>
      </c>
      <c r="H232" s="57"/>
      <c r="I232" s="57"/>
      <c r="J232" s="729"/>
      <c r="K232" s="251">
        <f t="shared" ref="K232:M232" si="91">SUM(K233:K235)</f>
        <v>0</v>
      </c>
      <c r="L232" s="57">
        <f t="shared" si="91"/>
        <v>0</v>
      </c>
      <c r="M232" s="57">
        <f t="shared" si="91"/>
        <v>0</v>
      </c>
      <c r="N232" s="67">
        <f>E232+H232+I232+K232+L232+M232</f>
        <v>0</v>
      </c>
    </row>
    <row r="233" spans="1:14" s="32" customFormat="1" ht="23.25">
      <c r="A233" s="552"/>
      <c r="B233" s="555"/>
      <c r="C233" s="314"/>
      <c r="D233" s="197" t="s">
        <v>16</v>
      </c>
      <c r="E233" s="198"/>
      <c r="F233" s="198"/>
      <c r="G233" s="326"/>
      <c r="H233" s="199"/>
      <c r="I233" s="199"/>
      <c r="J233" s="730"/>
      <c r="K233" s="252"/>
      <c r="L233" s="200"/>
      <c r="M233" s="200"/>
      <c r="N233" s="233">
        <f t="shared" ref="N233:N235" si="92">E233+H233+I233+K233+L233+M233</f>
        <v>0</v>
      </c>
    </row>
    <row r="234" spans="1:14" s="32" customFormat="1" ht="23.25">
      <c r="A234" s="552"/>
      <c r="B234" s="555"/>
      <c r="C234" s="314"/>
      <c r="D234" s="197" t="s">
        <v>8</v>
      </c>
      <c r="E234" s="198"/>
      <c r="F234" s="198"/>
      <c r="G234" s="326"/>
      <c r="H234" s="199"/>
      <c r="I234" s="199"/>
      <c r="J234" s="730"/>
      <c r="K234" s="252"/>
      <c r="L234" s="200"/>
      <c r="M234" s="200"/>
      <c r="N234" s="233">
        <f t="shared" si="92"/>
        <v>0</v>
      </c>
    </row>
    <row r="235" spans="1:14" s="32" customFormat="1" ht="22.5">
      <c r="A235" s="553"/>
      <c r="B235" s="556"/>
      <c r="C235" s="315"/>
      <c r="D235" s="197" t="s">
        <v>9</v>
      </c>
      <c r="E235" s="198"/>
      <c r="F235" s="198"/>
      <c r="G235" s="326"/>
      <c r="H235" s="201"/>
      <c r="I235" s="201"/>
      <c r="J235" s="731"/>
      <c r="K235" s="252"/>
      <c r="L235" s="200"/>
      <c r="M235" s="200"/>
      <c r="N235" s="67">
        <f t="shared" si="92"/>
        <v>0</v>
      </c>
    </row>
    <row r="236" spans="1:14" s="32" customFormat="1" ht="19.5">
      <c r="A236" s="577" t="s">
        <v>11</v>
      </c>
      <c r="B236" s="25" t="s">
        <v>18</v>
      </c>
      <c r="C236" s="35"/>
      <c r="D236" s="36"/>
      <c r="E236" s="202"/>
      <c r="F236" s="202"/>
      <c r="G236" s="202"/>
      <c r="H236" s="202"/>
      <c r="I236" s="202"/>
      <c r="J236" s="203"/>
      <c r="K236" s="256"/>
      <c r="L236" s="200"/>
      <c r="M236" s="200"/>
      <c r="N236" s="204"/>
    </row>
    <row r="237" spans="1:14" s="32" customFormat="1">
      <c r="A237" s="579"/>
      <c r="B237" s="12" t="s">
        <v>19</v>
      </c>
      <c r="C237" s="23"/>
      <c r="D237" s="10"/>
      <c r="E237" s="205"/>
      <c r="F237" s="205"/>
      <c r="G237" s="205"/>
      <c r="H237" s="205"/>
      <c r="I237" s="205"/>
      <c r="J237" s="207"/>
      <c r="K237" s="257"/>
      <c r="L237" s="205"/>
      <c r="M237" s="205"/>
      <c r="N237" s="208"/>
    </row>
    <row r="238" spans="1:14" s="32" customFormat="1" ht="19.5">
      <c r="A238" s="13"/>
      <c r="B238" s="14" t="s">
        <v>12</v>
      </c>
      <c r="C238" s="595" t="s">
        <v>13</v>
      </c>
      <c r="D238" s="596"/>
      <c r="E238" s="596"/>
      <c r="F238" s="596"/>
      <c r="G238" s="596"/>
      <c r="H238" s="596"/>
      <c r="I238" s="596"/>
      <c r="J238" s="596"/>
      <c r="K238" s="549"/>
      <c r="L238" s="549"/>
      <c r="M238" s="549"/>
      <c r="N238" s="550"/>
    </row>
    <row r="239" spans="1:14" s="32" customFormat="1" ht="22.5" customHeight="1">
      <c r="A239" s="551" t="s">
        <v>23</v>
      </c>
      <c r="B239" s="554" t="s">
        <v>28</v>
      </c>
      <c r="C239" s="328"/>
      <c r="D239" s="196" t="s">
        <v>15</v>
      </c>
      <c r="E239" s="57"/>
      <c r="F239" s="57"/>
      <c r="G239" s="325">
        <f t="shared" ref="G239" si="93">SUM(G240:G242)</f>
        <v>0</v>
      </c>
      <c r="H239" s="57"/>
      <c r="I239" s="57"/>
      <c r="J239" s="729"/>
      <c r="K239" s="251">
        <f t="shared" ref="K239:M239" si="94">SUM(K240:K242)</f>
        <v>0</v>
      </c>
      <c r="L239" s="57">
        <f t="shared" si="94"/>
        <v>0</v>
      </c>
      <c r="M239" s="57">
        <f t="shared" si="94"/>
        <v>0</v>
      </c>
      <c r="N239" s="67">
        <f>E239+H239+I239+K239+L239+M239</f>
        <v>0</v>
      </c>
    </row>
    <row r="240" spans="1:14" s="32" customFormat="1" ht="23.25">
      <c r="A240" s="552"/>
      <c r="B240" s="555"/>
      <c r="C240" s="314"/>
      <c r="D240" s="197" t="s">
        <v>16</v>
      </c>
      <c r="E240" s="198"/>
      <c r="F240" s="198"/>
      <c r="G240" s="326"/>
      <c r="H240" s="199"/>
      <c r="I240" s="199"/>
      <c r="J240" s="730"/>
      <c r="K240" s="252"/>
      <c r="L240" s="200"/>
      <c r="M240" s="200"/>
      <c r="N240" s="233">
        <f t="shared" ref="N240:N242" si="95">E240+H240+I240+K240+L240+M240</f>
        <v>0</v>
      </c>
    </row>
    <row r="241" spans="1:14" s="32" customFormat="1" ht="23.25">
      <c r="A241" s="552"/>
      <c r="B241" s="555"/>
      <c r="C241" s="314"/>
      <c r="D241" s="197" t="s">
        <v>8</v>
      </c>
      <c r="E241" s="198"/>
      <c r="F241" s="198"/>
      <c r="G241" s="326"/>
      <c r="H241" s="199"/>
      <c r="I241" s="199"/>
      <c r="J241" s="730"/>
      <c r="K241" s="252"/>
      <c r="L241" s="200"/>
      <c r="M241" s="200"/>
      <c r="N241" s="233">
        <f t="shared" si="95"/>
        <v>0</v>
      </c>
    </row>
    <row r="242" spans="1:14" s="32" customFormat="1" ht="22.5">
      <c r="A242" s="552"/>
      <c r="B242" s="556"/>
      <c r="C242" s="315"/>
      <c r="D242" s="197" t="s">
        <v>9</v>
      </c>
      <c r="E242" s="198"/>
      <c r="F242" s="198"/>
      <c r="G242" s="326"/>
      <c r="H242" s="201"/>
      <c r="I242" s="201"/>
      <c r="J242" s="731"/>
      <c r="K242" s="252"/>
      <c r="L242" s="200"/>
      <c r="M242" s="200"/>
      <c r="N242" s="67">
        <f t="shared" si="95"/>
        <v>0</v>
      </c>
    </row>
    <row r="243" spans="1:14" s="32" customFormat="1" ht="39.75" thickBot="1">
      <c r="A243" s="68" t="s">
        <v>22</v>
      </c>
      <c r="B243" s="69" t="s">
        <v>24</v>
      </c>
      <c r="C243" s="70"/>
      <c r="D243" s="71"/>
      <c r="E243" s="209"/>
      <c r="F243" s="209"/>
      <c r="G243" s="209"/>
      <c r="H243" s="209"/>
      <c r="I243" s="209"/>
      <c r="J243" s="210"/>
      <c r="K243" s="253"/>
      <c r="L243" s="211"/>
      <c r="M243" s="211"/>
      <c r="N243" s="212"/>
    </row>
    <row r="244" spans="1:14" s="32" customFormat="1" ht="21" customHeight="1" thickBot="1">
      <c r="A244" s="585" t="s">
        <v>27</v>
      </c>
      <c r="B244" s="586"/>
      <c r="C244" s="586"/>
      <c r="D244" s="586"/>
      <c r="E244" s="586"/>
      <c r="F244" s="586"/>
      <c r="G244" s="586"/>
      <c r="H244" s="586"/>
      <c r="I244" s="586"/>
      <c r="J244" s="586"/>
      <c r="K244" s="586"/>
      <c r="L244" s="586"/>
      <c r="M244" s="586"/>
      <c r="N244" s="587"/>
    </row>
    <row r="245" spans="1:14" s="32" customFormat="1" ht="19.5">
      <c r="A245" s="576" t="s">
        <v>10</v>
      </c>
      <c r="B245" s="5" t="s">
        <v>18</v>
      </c>
      <c r="C245" s="26"/>
      <c r="D245" s="27"/>
      <c r="E245" s="26"/>
      <c r="F245" s="26"/>
      <c r="G245" s="26"/>
      <c r="H245" s="26"/>
      <c r="I245" s="26"/>
      <c r="J245" s="34"/>
      <c r="K245" s="254"/>
      <c r="L245" s="4"/>
      <c r="M245" s="4"/>
      <c r="N245" s="30"/>
    </row>
    <row r="246" spans="1:14" s="32" customFormat="1">
      <c r="A246" s="577"/>
      <c r="B246" s="6" t="s">
        <v>19</v>
      </c>
      <c r="C246" s="11"/>
      <c r="D246" s="8"/>
      <c r="E246" s="11"/>
      <c r="F246" s="11"/>
      <c r="G246" s="11"/>
      <c r="H246" s="11"/>
      <c r="I246" s="11"/>
      <c r="J246" s="37"/>
      <c r="K246" s="255"/>
      <c r="L246" s="7"/>
      <c r="M246" s="7"/>
      <c r="N246" s="9"/>
    </row>
    <row r="247" spans="1:14" s="32" customFormat="1" ht="19.5">
      <c r="A247" s="15"/>
      <c r="B247" s="16" t="s">
        <v>12</v>
      </c>
      <c r="C247" s="578" t="s">
        <v>13</v>
      </c>
      <c r="D247" s="578"/>
      <c r="E247" s="578"/>
      <c r="F247" s="578"/>
      <c r="G247" s="578"/>
      <c r="H247" s="578"/>
      <c r="I247" s="578"/>
      <c r="J247" s="578"/>
      <c r="K247" s="549"/>
      <c r="L247" s="549"/>
      <c r="M247" s="549"/>
      <c r="N247" s="550"/>
    </row>
    <row r="248" spans="1:14" s="32" customFormat="1" ht="22.5" customHeight="1">
      <c r="A248" s="552" t="s">
        <v>14</v>
      </c>
      <c r="B248" s="554" t="s">
        <v>28</v>
      </c>
      <c r="C248" s="328"/>
      <c r="D248" s="196" t="s">
        <v>15</v>
      </c>
      <c r="E248" s="57"/>
      <c r="F248" s="57"/>
      <c r="G248" s="325">
        <f t="shared" ref="G248" si="96">SUM(G249:G251)</f>
        <v>0</v>
      </c>
      <c r="H248" s="57"/>
      <c r="I248" s="57"/>
      <c r="J248" s="729"/>
      <c r="K248" s="251">
        <f t="shared" ref="K248:M248" si="97">SUM(K249:K251)</f>
        <v>0</v>
      </c>
      <c r="L248" s="57">
        <f t="shared" si="97"/>
        <v>0</v>
      </c>
      <c r="M248" s="57">
        <f t="shared" si="97"/>
        <v>0</v>
      </c>
      <c r="N248" s="67">
        <f>E248+H248+I248+K248+L248+M248</f>
        <v>0</v>
      </c>
    </row>
    <row r="249" spans="1:14" s="32" customFormat="1" ht="23.25">
      <c r="A249" s="552"/>
      <c r="B249" s="555"/>
      <c r="C249" s="314"/>
      <c r="D249" s="197" t="s">
        <v>16</v>
      </c>
      <c r="E249" s="198"/>
      <c r="F249" s="198"/>
      <c r="G249" s="326"/>
      <c r="H249" s="199"/>
      <c r="I249" s="199"/>
      <c r="J249" s="730"/>
      <c r="K249" s="252"/>
      <c r="L249" s="200"/>
      <c r="M249" s="200"/>
      <c r="N249" s="233">
        <f t="shared" ref="N249:N251" si="98">E249+H249+I249+K249+L249+M249</f>
        <v>0</v>
      </c>
    </row>
    <row r="250" spans="1:14" s="32" customFormat="1" ht="23.25">
      <c r="A250" s="552"/>
      <c r="B250" s="555"/>
      <c r="C250" s="314"/>
      <c r="D250" s="197" t="s">
        <v>8</v>
      </c>
      <c r="E250" s="198"/>
      <c r="F250" s="198"/>
      <c r="G250" s="326"/>
      <c r="H250" s="199"/>
      <c r="I250" s="199"/>
      <c r="J250" s="730"/>
      <c r="K250" s="252"/>
      <c r="L250" s="200"/>
      <c r="M250" s="200"/>
      <c r="N250" s="233">
        <f t="shared" si="98"/>
        <v>0</v>
      </c>
    </row>
    <row r="251" spans="1:14" s="32" customFormat="1" ht="22.5">
      <c r="A251" s="552"/>
      <c r="B251" s="555"/>
      <c r="C251" s="315"/>
      <c r="D251" s="197" t="s">
        <v>9</v>
      </c>
      <c r="E251" s="198"/>
      <c r="F251" s="198"/>
      <c r="G251" s="326"/>
      <c r="H251" s="201"/>
      <c r="I251" s="201"/>
      <c r="J251" s="731"/>
      <c r="K251" s="252"/>
      <c r="L251" s="200"/>
      <c r="M251" s="200"/>
      <c r="N251" s="67">
        <f t="shared" si="98"/>
        <v>0</v>
      </c>
    </row>
    <row r="252" spans="1:14" s="32" customFormat="1" ht="40.5">
      <c r="A252" s="563" t="str">
        <f>E227</f>
        <v>VIII</v>
      </c>
      <c r="B252" s="56" t="s">
        <v>46</v>
      </c>
      <c r="C252" s="565"/>
      <c r="D252" s="41" t="s">
        <v>7</v>
      </c>
      <c r="E252" s="213"/>
      <c r="F252" s="213"/>
      <c r="G252" s="213">
        <f t="shared" ref="G252" si="99">G253+G254+G255</f>
        <v>0</v>
      </c>
      <c r="H252" s="213"/>
      <c r="I252" s="213"/>
      <c r="J252" s="567"/>
      <c r="K252" s="248">
        <f t="shared" ref="K252:N252" si="100">K253+K254+K255</f>
        <v>0</v>
      </c>
      <c r="L252" s="213">
        <f t="shared" si="100"/>
        <v>0</v>
      </c>
      <c r="M252" s="213">
        <f t="shared" si="100"/>
        <v>0</v>
      </c>
      <c r="N252" s="214">
        <f t="shared" si="100"/>
        <v>0</v>
      </c>
    </row>
    <row r="253" spans="1:14" s="32" customFormat="1" ht="20.25" customHeight="1">
      <c r="A253" s="563"/>
      <c r="B253" s="570" t="str">
        <f>F227</f>
        <v>НАУКА</v>
      </c>
      <c r="C253" s="565"/>
      <c r="D253" s="42" t="s">
        <v>16</v>
      </c>
      <c r="E253" s="215"/>
      <c r="F253" s="215"/>
      <c r="G253" s="215"/>
      <c r="H253" s="215"/>
      <c r="I253" s="215"/>
      <c r="J253" s="568"/>
      <c r="K253" s="249"/>
      <c r="L253" s="216"/>
      <c r="M253" s="216"/>
      <c r="N253" s="311">
        <f t="shared" ref="N253:N255" si="101">E253+H253+I253+K253+L253+M253</f>
        <v>0</v>
      </c>
    </row>
    <row r="254" spans="1:14" s="32" customFormat="1" ht="20.25" customHeight="1">
      <c r="A254" s="563"/>
      <c r="B254" s="571"/>
      <c r="C254" s="565"/>
      <c r="D254" s="42" t="s">
        <v>8</v>
      </c>
      <c r="E254" s="215"/>
      <c r="F254" s="215"/>
      <c r="G254" s="215"/>
      <c r="H254" s="215"/>
      <c r="I254" s="215"/>
      <c r="J254" s="568"/>
      <c r="K254" s="249"/>
      <c r="L254" s="216"/>
      <c r="M254" s="216"/>
      <c r="N254" s="311">
        <f t="shared" si="101"/>
        <v>0</v>
      </c>
    </row>
    <row r="255" spans="1:14" s="32" customFormat="1" ht="21" customHeight="1" thickBot="1">
      <c r="A255" s="564"/>
      <c r="B255" s="572"/>
      <c r="C255" s="566"/>
      <c r="D255" s="368" t="s">
        <v>9</v>
      </c>
      <c r="E255" s="369"/>
      <c r="F255" s="369"/>
      <c r="G255" s="369"/>
      <c r="H255" s="217"/>
      <c r="I255" s="217"/>
      <c r="J255" s="569"/>
      <c r="K255" s="249"/>
      <c r="L255" s="218"/>
      <c r="M255" s="218"/>
      <c r="N255" s="312">
        <f t="shared" si="101"/>
        <v>0</v>
      </c>
    </row>
    <row r="256" spans="1:14" s="32" customFormat="1" ht="48.75" customHeight="1" thickBot="1">
      <c r="A256" s="52"/>
      <c r="B256" s="53"/>
      <c r="C256" s="53"/>
      <c r="D256" s="53"/>
      <c r="E256" s="82" t="s">
        <v>64</v>
      </c>
      <c r="F256" s="81" t="s">
        <v>63</v>
      </c>
      <c r="G256" s="83"/>
      <c r="H256" s="53"/>
      <c r="I256" s="53"/>
      <c r="J256" s="53"/>
      <c r="K256" s="245"/>
      <c r="L256" s="53"/>
      <c r="M256" s="53"/>
      <c r="N256" s="54"/>
    </row>
    <row r="257" spans="1:14" s="32" customFormat="1" ht="21" thickBot="1">
      <c r="A257" s="573" t="s">
        <v>26</v>
      </c>
      <c r="B257" s="574"/>
      <c r="C257" s="574"/>
      <c r="D257" s="574"/>
      <c r="E257" s="574"/>
      <c r="F257" s="574"/>
      <c r="G257" s="574"/>
      <c r="H257" s="574"/>
      <c r="I257" s="574"/>
      <c r="J257" s="574"/>
      <c r="K257" s="574"/>
      <c r="L257" s="574"/>
      <c r="M257" s="574"/>
      <c r="N257" s="575"/>
    </row>
    <row r="258" spans="1:14" s="32" customFormat="1" ht="19.5">
      <c r="A258" s="576" t="s">
        <v>10</v>
      </c>
      <c r="B258" s="5" t="s">
        <v>18</v>
      </c>
      <c r="C258" s="62"/>
      <c r="D258" s="63"/>
      <c r="E258" s="62"/>
      <c r="F258" s="62"/>
      <c r="G258" s="62"/>
      <c r="H258" s="62"/>
      <c r="I258" s="62"/>
      <c r="J258" s="64"/>
      <c r="K258" s="246"/>
      <c r="L258" s="65"/>
      <c r="M258" s="65"/>
      <c r="N258" s="66"/>
    </row>
    <row r="259" spans="1:14" s="32" customFormat="1">
      <c r="A259" s="579"/>
      <c r="B259" s="12" t="s">
        <v>19</v>
      </c>
      <c r="C259" s="23"/>
      <c r="D259" s="10"/>
      <c r="E259" s="23"/>
      <c r="F259" s="23"/>
      <c r="G259" s="23"/>
      <c r="H259" s="23"/>
      <c r="I259" s="23"/>
      <c r="J259" s="33"/>
      <c r="K259" s="247"/>
      <c r="L259" s="23"/>
      <c r="M259" s="23"/>
      <c r="N259" s="24"/>
    </row>
    <row r="260" spans="1:14" s="32" customFormat="1" ht="19.5">
      <c r="A260" s="13"/>
      <c r="B260" s="14" t="s">
        <v>12</v>
      </c>
      <c r="C260" s="595" t="s">
        <v>13</v>
      </c>
      <c r="D260" s="596"/>
      <c r="E260" s="596"/>
      <c r="F260" s="596"/>
      <c r="G260" s="596"/>
      <c r="H260" s="596"/>
      <c r="I260" s="596"/>
      <c r="J260" s="596"/>
      <c r="K260" s="549"/>
      <c r="L260" s="549"/>
      <c r="M260" s="549"/>
      <c r="N260" s="550"/>
    </row>
    <row r="261" spans="1:14" s="32" customFormat="1" ht="22.5">
      <c r="A261" s="551" t="s">
        <v>14</v>
      </c>
      <c r="B261" s="554" t="s">
        <v>28</v>
      </c>
      <c r="C261" s="328"/>
      <c r="D261" s="196" t="s">
        <v>15</v>
      </c>
      <c r="E261" s="57"/>
      <c r="F261" s="57"/>
      <c r="G261" s="325">
        <f t="shared" ref="G261" si="102">SUM(G262:G264)</f>
        <v>0</v>
      </c>
      <c r="H261" s="57"/>
      <c r="I261" s="57"/>
      <c r="J261" s="729"/>
      <c r="K261" s="251">
        <f t="shared" ref="K261:M261" si="103">SUM(K262:K264)</f>
        <v>0</v>
      </c>
      <c r="L261" s="57">
        <f t="shared" si="103"/>
        <v>0</v>
      </c>
      <c r="M261" s="57">
        <f t="shared" si="103"/>
        <v>0</v>
      </c>
      <c r="N261" s="67">
        <f>E261+H261+I261+K261+L261+M261</f>
        <v>0</v>
      </c>
    </row>
    <row r="262" spans="1:14" s="32" customFormat="1" ht="23.25">
      <c r="A262" s="552"/>
      <c r="B262" s="555"/>
      <c r="C262" s="314"/>
      <c r="D262" s="197" t="s">
        <v>16</v>
      </c>
      <c r="E262" s="198"/>
      <c r="F262" s="198"/>
      <c r="G262" s="326"/>
      <c r="H262" s="199"/>
      <c r="I262" s="199"/>
      <c r="J262" s="730"/>
      <c r="K262" s="252"/>
      <c r="L262" s="200"/>
      <c r="M262" s="200"/>
      <c r="N262" s="233">
        <f t="shared" ref="N262:N264" si="104">E262+H262+I262+K262+L262+M262</f>
        <v>0</v>
      </c>
    </row>
    <row r="263" spans="1:14" s="32" customFormat="1" ht="23.25">
      <c r="A263" s="552"/>
      <c r="B263" s="555"/>
      <c r="C263" s="314"/>
      <c r="D263" s="197" t="s">
        <v>8</v>
      </c>
      <c r="E263" s="198"/>
      <c r="F263" s="198"/>
      <c r="G263" s="326"/>
      <c r="H263" s="199"/>
      <c r="I263" s="199"/>
      <c r="J263" s="730"/>
      <c r="K263" s="252"/>
      <c r="L263" s="200"/>
      <c r="M263" s="200"/>
      <c r="N263" s="233">
        <f t="shared" si="104"/>
        <v>0</v>
      </c>
    </row>
    <row r="264" spans="1:14" s="32" customFormat="1" ht="22.5">
      <c r="A264" s="553"/>
      <c r="B264" s="556"/>
      <c r="C264" s="315"/>
      <c r="D264" s="197" t="s">
        <v>9</v>
      </c>
      <c r="E264" s="198"/>
      <c r="F264" s="198"/>
      <c r="G264" s="326"/>
      <c r="H264" s="201"/>
      <c r="I264" s="201"/>
      <c r="J264" s="731"/>
      <c r="K264" s="252"/>
      <c r="L264" s="200"/>
      <c r="M264" s="200"/>
      <c r="N264" s="67">
        <f t="shared" si="104"/>
        <v>0</v>
      </c>
    </row>
    <row r="265" spans="1:14" s="32" customFormat="1" ht="19.5">
      <c r="A265" s="577" t="s">
        <v>11</v>
      </c>
      <c r="B265" s="25" t="s">
        <v>18</v>
      </c>
      <c r="C265" s="35"/>
      <c r="D265" s="36"/>
      <c r="E265" s="202"/>
      <c r="F265" s="202"/>
      <c r="G265" s="202"/>
      <c r="H265" s="202"/>
      <c r="I265" s="202"/>
      <c r="J265" s="203"/>
      <c r="K265" s="256"/>
      <c r="L265" s="200"/>
      <c r="M265" s="200"/>
      <c r="N265" s="204"/>
    </row>
    <row r="266" spans="1:14" s="32" customFormat="1">
      <c r="A266" s="579"/>
      <c r="B266" s="12" t="s">
        <v>19</v>
      </c>
      <c r="C266" s="23"/>
      <c r="D266" s="10"/>
      <c r="E266" s="23"/>
      <c r="F266" s="23"/>
      <c r="G266" s="23"/>
      <c r="H266" s="23"/>
      <c r="I266" s="23"/>
      <c r="J266" s="33"/>
      <c r="K266" s="247"/>
      <c r="L266" s="23"/>
      <c r="M266" s="23"/>
      <c r="N266" s="24"/>
    </row>
    <row r="267" spans="1:14" s="32" customFormat="1" ht="19.5">
      <c r="A267" s="13"/>
      <c r="B267" s="14" t="s">
        <v>12</v>
      </c>
      <c r="C267" s="595" t="s">
        <v>13</v>
      </c>
      <c r="D267" s="596"/>
      <c r="E267" s="596"/>
      <c r="F267" s="596"/>
      <c r="G267" s="596"/>
      <c r="H267" s="596"/>
      <c r="I267" s="596"/>
      <c r="J267" s="596"/>
      <c r="K267" s="549"/>
      <c r="L267" s="549"/>
      <c r="M267" s="549"/>
      <c r="N267" s="550"/>
    </row>
    <row r="268" spans="1:14" s="32" customFormat="1" ht="22.5">
      <c r="A268" s="551" t="s">
        <v>23</v>
      </c>
      <c r="B268" s="554" t="s">
        <v>28</v>
      </c>
      <c r="C268" s="328"/>
      <c r="D268" s="196" t="s">
        <v>15</v>
      </c>
      <c r="E268" s="57"/>
      <c r="F268" s="57"/>
      <c r="G268" s="325">
        <f t="shared" ref="G268" si="105">SUM(G269:G271)</f>
        <v>0</v>
      </c>
      <c r="H268" s="57"/>
      <c r="I268" s="57"/>
      <c r="J268" s="729"/>
      <c r="K268" s="251">
        <f t="shared" ref="K268:M268" si="106">SUM(K269:K271)</f>
        <v>0</v>
      </c>
      <c r="L268" s="57">
        <f t="shared" si="106"/>
        <v>0</v>
      </c>
      <c r="M268" s="57">
        <f t="shared" si="106"/>
        <v>0</v>
      </c>
      <c r="N268" s="67">
        <f>E268+H268+I268+K268+L268+M268</f>
        <v>0</v>
      </c>
    </row>
    <row r="269" spans="1:14" s="32" customFormat="1" ht="23.25">
      <c r="A269" s="552"/>
      <c r="B269" s="555"/>
      <c r="C269" s="314"/>
      <c r="D269" s="197" t="s">
        <v>16</v>
      </c>
      <c r="E269" s="198"/>
      <c r="F269" s="198"/>
      <c r="G269" s="326"/>
      <c r="H269" s="199"/>
      <c r="I269" s="199"/>
      <c r="J269" s="730"/>
      <c r="K269" s="252"/>
      <c r="L269" s="200"/>
      <c r="M269" s="200"/>
      <c r="N269" s="233">
        <f t="shared" ref="N269:N271" si="107">E269+H269+I269+K269+L269+M269</f>
        <v>0</v>
      </c>
    </row>
    <row r="270" spans="1:14" s="32" customFormat="1" ht="23.25">
      <c r="A270" s="552"/>
      <c r="B270" s="555"/>
      <c r="C270" s="314"/>
      <c r="D270" s="197" t="s">
        <v>8</v>
      </c>
      <c r="E270" s="198"/>
      <c r="F270" s="198"/>
      <c r="G270" s="326"/>
      <c r="H270" s="199"/>
      <c r="I270" s="199"/>
      <c r="J270" s="730"/>
      <c r="K270" s="252"/>
      <c r="L270" s="200"/>
      <c r="M270" s="200"/>
      <c r="N270" s="233">
        <f t="shared" si="107"/>
        <v>0</v>
      </c>
    </row>
    <row r="271" spans="1:14" s="32" customFormat="1" ht="22.5">
      <c r="A271" s="552"/>
      <c r="B271" s="556"/>
      <c r="C271" s="315"/>
      <c r="D271" s="197" t="s">
        <v>9</v>
      </c>
      <c r="E271" s="198"/>
      <c r="F271" s="198"/>
      <c r="G271" s="326"/>
      <c r="H271" s="201"/>
      <c r="I271" s="201"/>
      <c r="J271" s="731"/>
      <c r="K271" s="252"/>
      <c r="L271" s="200"/>
      <c r="M271" s="200"/>
      <c r="N271" s="67">
        <f t="shared" si="107"/>
        <v>0</v>
      </c>
    </row>
    <row r="272" spans="1:14" s="32" customFormat="1" ht="39.75" thickBot="1">
      <c r="A272" s="68" t="s">
        <v>22</v>
      </c>
      <c r="B272" s="69" t="s">
        <v>24</v>
      </c>
      <c r="C272" s="70"/>
      <c r="D272" s="71"/>
      <c r="E272" s="209"/>
      <c r="F272" s="209"/>
      <c r="G272" s="209"/>
      <c r="H272" s="209"/>
      <c r="I272" s="209"/>
      <c r="J272" s="210"/>
      <c r="K272" s="253"/>
      <c r="L272" s="211"/>
      <c r="M272" s="211"/>
      <c r="N272" s="212"/>
    </row>
    <row r="273" spans="1:14" s="32" customFormat="1" ht="21" thickBot="1">
      <c r="A273" s="585" t="s">
        <v>27</v>
      </c>
      <c r="B273" s="586"/>
      <c r="C273" s="586"/>
      <c r="D273" s="586"/>
      <c r="E273" s="586"/>
      <c r="F273" s="586"/>
      <c r="G273" s="586"/>
      <c r="H273" s="586"/>
      <c r="I273" s="586"/>
      <c r="J273" s="586"/>
      <c r="K273" s="586"/>
      <c r="L273" s="586"/>
      <c r="M273" s="586"/>
      <c r="N273" s="587"/>
    </row>
    <row r="274" spans="1:14" s="32" customFormat="1" ht="19.5">
      <c r="A274" s="576" t="s">
        <v>10</v>
      </c>
      <c r="B274" s="5" t="s">
        <v>18</v>
      </c>
      <c r="C274" s="26"/>
      <c r="D274" s="27"/>
      <c r="E274" s="26"/>
      <c r="F274" s="26"/>
      <c r="G274" s="26"/>
      <c r="H274" s="26"/>
      <c r="I274" s="26"/>
      <c r="J274" s="34"/>
      <c r="K274" s="254"/>
      <c r="L274" s="4"/>
      <c r="M274" s="4"/>
      <c r="N274" s="30"/>
    </row>
    <row r="275" spans="1:14" s="32" customFormat="1">
      <c r="A275" s="577"/>
      <c r="B275" s="6" t="s">
        <v>19</v>
      </c>
      <c r="C275" s="11"/>
      <c r="D275" s="8"/>
      <c r="E275" s="11"/>
      <c r="F275" s="11"/>
      <c r="G275" s="11"/>
      <c r="H275" s="11"/>
      <c r="I275" s="11"/>
      <c r="J275" s="37"/>
      <c r="K275" s="255"/>
      <c r="L275" s="7"/>
      <c r="M275" s="7"/>
      <c r="N275" s="9"/>
    </row>
    <row r="276" spans="1:14" s="32" customFormat="1" ht="19.5">
      <c r="A276" s="15"/>
      <c r="B276" s="16" t="s">
        <v>12</v>
      </c>
      <c r="C276" s="578" t="s">
        <v>13</v>
      </c>
      <c r="D276" s="578"/>
      <c r="E276" s="578"/>
      <c r="F276" s="578"/>
      <c r="G276" s="578"/>
      <c r="H276" s="578"/>
      <c r="I276" s="578"/>
      <c r="J276" s="578"/>
      <c r="K276" s="549"/>
      <c r="L276" s="549"/>
      <c r="M276" s="549"/>
      <c r="N276" s="550"/>
    </row>
    <row r="277" spans="1:14" s="32" customFormat="1" ht="22.5">
      <c r="A277" s="552" t="s">
        <v>14</v>
      </c>
      <c r="B277" s="554" t="s">
        <v>28</v>
      </c>
      <c r="C277" s="328"/>
      <c r="D277" s="196" t="s">
        <v>15</v>
      </c>
      <c r="E277" s="57"/>
      <c r="F277" s="57"/>
      <c r="G277" s="325">
        <f t="shared" ref="G277" si="108">SUM(G278:G280)</f>
        <v>0</v>
      </c>
      <c r="H277" s="57"/>
      <c r="I277" s="57"/>
      <c r="J277" s="729"/>
      <c r="K277" s="251">
        <f t="shared" ref="K277:M277" si="109">SUM(K278:K280)</f>
        <v>0</v>
      </c>
      <c r="L277" s="57">
        <f t="shared" si="109"/>
        <v>0</v>
      </c>
      <c r="M277" s="57">
        <f t="shared" si="109"/>
        <v>0</v>
      </c>
      <c r="N277" s="67">
        <f>E277+H277+I277+K277+L277+M277</f>
        <v>0</v>
      </c>
    </row>
    <row r="278" spans="1:14" s="32" customFormat="1" ht="23.25">
      <c r="A278" s="552"/>
      <c r="B278" s="555"/>
      <c r="C278" s="314"/>
      <c r="D278" s="197" t="s">
        <v>16</v>
      </c>
      <c r="E278" s="198"/>
      <c r="F278" s="198"/>
      <c r="G278" s="326"/>
      <c r="H278" s="199"/>
      <c r="I278" s="199"/>
      <c r="J278" s="730"/>
      <c r="K278" s="252"/>
      <c r="L278" s="200"/>
      <c r="M278" s="200"/>
      <c r="N278" s="233">
        <f t="shared" ref="N278:N280" si="110">E278+H278+I278+K278+L278+M278</f>
        <v>0</v>
      </c>
    </row>
    <row r="279" spans="1:14" s="32" customFormat="1" ht="23.25">
      <c r="A279" s="552"/>
      <c r="B279" s="555"/>
      <c r="C279" s="314"/>
      <c r="D279" s="197" t="s">
        <v>8</v>
      </c>
      <c r="E279" s="198"/>
      <c r="F279" s="198"/>
      <c r="G279" s="326"/>
      <c r="H279" s="199"/>
      <c r="I279" s="199"/>
      <c r="J279" s="730"/>
      <c r="K279" s="252"/>
      <c r="L279" s="200"/>
      <c r="M279" s="200"/>
      <c r="N279" s="233">
        <f t="shared" si="110"/>
        <v>0</v>
      </c>
    </row>
    <row r="280" spans="1:14" s="32" customFormat="1" ht="22.5">
      <c r="A280" s="552"/>
      <c r="B280" s="555"/>
      <c r="C280" s="315"/>
      <c r="D280" s="197" t="s">
        <v>9</v>
      </c>
      <c r="E280" s="198"/>
      <c r="F280" s="198"/>
      <c r="G280" s="326"/>
      <c r="H280" s="201"/>
      <c r="I280" s="201"/>
      <c r="J280" s="731"/>
      <c r="K280" s="252"/>
      <c r="L280" s="200"/>
      <c r="M280" s="200"/>
      <c r="N280" s="67">
        <f t="shared" si="110"/>
        <v>0</v>
      </c>
    </row>
    <row r="281" spans="1:14" s="32" customFormat="1" ht="40.5">
      <c r="A281" s="563" t="str">
        <f>E256</f>
        <v>IX</v>
      </c>
      <c r="B281" s="56" t="s">
        <v>46</v>
      </c>
      <c r="C281" s="565"/>
      <c r="D281" s="41" t="s">
        <v>7</v>
      </c>
      <c r="E281" s="213"/>
      <c r="F281" s="213"/>
      <c r="G281" s="213">
        <f t="shared" ref="G281" si="111">G282+G283+G284</f>
        <v>0</v>
      </c>
      <c r="H281" s="213"/>
      <c r="I281" s="213"/>
      <c r="J281" s="567"/>
      <c r="K281" s="248">
        <f t="shared" ref="K281:N281" si="112">K282+K283+K284</f>
        <v>0</v>
      </c>
      <c r="L281" s="213">
        <f t="shared" si="112"/>
        <v>0</v>
      </c>
      <c r="M281" s="213">
        <f t="shared" si="112"/>
        <v>0</v>
      </c>
      <c r="N281" s="214">
        <f t="shared" si="112"/>
        <v>0</v>
      </c>
    </row>
    <row r="282" spans="1:14" s="32" customFormat="1">
      <c r="A282" s="563"/>
      <c r="B282" s="570" t="str">
        <f>F256</f>
        <v>ЦИФРОВАЯ ЭКОНОМИКА</v>
      </c>
      <c r="C282" s="565"/>
      <c r="D282" s="42" t="s">
        <v>16</v>
      </c>
      <c r="E282" s="215"/>
      <c r="F282" s="215"/>
      <c r="G282" s="215"/>
      <c r="H282" s="215"/>
      <c r="I282" s="215"/>
      <c r="J282" s="568"/>
      <c r="K282" s="249"/>
      <c r="L282" s="216"/>
      <c r="M282" s="216"/>
      <c r="N282" s="311">
        <f t="shared" ref="N282:N284" si="113">E282+H282+I282+K282+L282+M282</f>
        <v>0</v>
      </c>
    </row>
    <row r="283" spans="1:14" s="32" customFormat="1">
      <c r="A283" s="563"/>
      <c r="B283" s="571"/>
      <c r="C283" s="565"/>
      <c r="D283" s="42" t="s">
        <v>8</v>
      </c>
      <c r="E283" s="215"/>
      <c r="F283" s="215"/>
      <c r="G283" s="215"/>
      <c r="H283" s="215"/>
      <c r="I283" s="215"/>
      <c r="J283" s="568"/>
      <c r="K283" s="249"/>
      <c r="L283" s="216"/>
      <c r="M283" s="216"/>
      <c r="N283" s="311">
        <f t="shared" si="113"/>
        <v>0</v>
      </c>
    </row>
    <row r="284" spans="1:14" s="32" customFormat="1" ht="21" thickBot="1">
      <c r="A284" s="564"/>
      <c r="B284" s="572"/>
      <c r="C284" s="566"/>
      <c r="D284" s="368" t="s">
        <v>9</v>
      </c>
      <c r="E284" s="369"/>
      <c r="F284" s="369"/>
      <c r="G284" s="369"/>
      <c r="H284" s="217"/>
      <c r="I284" s="217"/>
      <c r="J284" s="569"/>
      <c r="K284" s="249"/>
      <c r="L284" s="218"/>
      <c r="M284" s="218"/>
      <c r="N284" s="312">
        <f t="shared" si="113"/>
        <v>0</v>
      </c>
    </row>
    <row r="285" spans="1:14" s="32" customFormat="1" ht="62.25" customHeight="1" thickBot="1">
      <c r="A285" s="52"/>
      <c r="B285" s="53"/>
      <c r="C285" s="53"/>
      <c r="D285" s="53"/>
      <c r="E285" s="82" t="s">
        <v>66</v>
      </c>
      <c r="F285" s="81" t="s">
        <v>65</v>
      </c>
      <c r="G285" s="83"/>
      <c r="H285" s="53"/>
      <c r="I285" s="53"/>
      <c r="J285" s="53"/>
      <c r="K285" s="245"/>
      <c r="L285" s="53"/>
      <c r="M285" s="53"/>
      <c r="N285" s="54"/>
    </row>
    <row r="286" spans="1:14" s="32" customFormat="1" ht="21" thickBot="1">
      <c r="A286" s="573" t="s">
        <v>26</v>
      </c>
      <c r="B286" s="574"/>
      <c r="C286" s="574"/>
      <c r="D286" s="574"/>
      <c r="E286" s="574"/>
      <c r="F286" s="574"/>
      <c r="G286" s="574"/>
      <c r="H286" s="574"/>
      <c r="I286" s="574"/>
      <c r="J286" s="574"/>
      <c r="K286" s="574"/>
      <c r="L286" s="574"/>
      <c r="M286" s="574"/>
      <c r="N286" s="575"/>
    </row>
    <row r="287" spans="1:14" s="32" customFormat="1" ht="19.5">
      <c r="A287" s="576" t="s">
        <v>10</v>
      </c>
      <c r="B287" s="5" t="s">
        <v>18</v>
      </c>
      <c r="C287" s="62"/>
      <c r="D287" s="63"/>
      <c r="E287" s="62"/>
      <c r="F287" s="62"/>
      <c r="G287" s="62"/>
      <c r="H287" s="62"/>
      <c r="I287" s="62"/>
      <c r="J287" s="64"/>
      <c r="K287" s="246"/>
      <c r="L287" s="65"/>
      <c r="M287" s="65"/>
      <c r="N287" s="66"/>
    </row>
    <row r="288" spans="1:14" s="32" customFormat="1">
      <c r="A288" s="579"/>
      <c r="B288" s="12" t="s">
        <v>19</v>
      </c>
      <c r="C288" s="23"/>
      <c r="D288" s="10"/>
      <c r="E288" s="23"/>
      <c r="F288" s="23"/>
      <c r="G288" s="23"/>
      <c r="H288" s="23"/>
      <c r="I288" s="23"/>
      <c r="J288" s="33"/>
      <c r="K288" s="247"/>
      <c r="L288" s="23"/>
      <c r="M288" s="23"/>
      <c r="N288" s="24"/>
    </row>
    <row r="289" spans="1:14" s="32" customFormat="1" ht="19.5">
      <c r="A289" s="13"/>
      <c r="B289" s="14" t="s">
        <v>12</v>
      </c>
      <c r="C289" s="595" t="s">
        <v>13</v>
      </c>
      <c r="D289" s="596"/>
      <c r="E289" s="596"/>
      <c r="F289" s="596"/>
      <c r="G289" s="596"/>
      <c r="H289" s="596"/>
      <c r="I289" s="596"/>
      <c r="J289" s="596"/>
      <c r="K289" s="549"/>
      <c r="L289" s="549"/>
      <c r="M289" s="549"/>
      <c r="N289" s="550"/>
    </row>
    <row r="290" spans="1:14" s="32" customFormat="1" ht="22.5">
      <c r="A290" s="551" t="s">
        <v>14</v>
      </c>
      <c r="B290" s="554" t="s">
        <v>28</v>
      </c>
      <c r="C290" s="328"/>
      <c r="D290" s="196" t="s">
        <v>15</v>
      </c>
      <c r="E290" s="57"/>
      <c r="F290" s="57"/>
      <c r="G290" s="325">
        <f t="shared" ref="G290" si="114">SUM(G291:G293)</f>
        <v>0</v>
      </c>
      <c r="H290" s="57"/>
      <c r="I290" s="57"/>
      <c r="J290" s="729"/>
      <c r="K290" s="251">
        <f t="shared" ref="K290:M290" si="115">SUM(K291:K293)</f>
        <v>0</v>
      </c>
      <c r="L290" s="57">
        <f t="shared" si="115"/>
        <v>0</v>
      </c>
      <c r="M290" s="57">
        <f t="shared" si="115"/>
        <v>0</v>
      </c>
      <c r="N290" s="67">
        <f>E290+H290+I290+K290+L290+M290</f>
        <v>0</v>
      </c>
    </row>
    <row r="291" spans="1:14" s="32" customFormat="1" ht="23.25">
      <c r="A291" s="552"/>
      <c r="B291" s="555"/>
      <c r="C291" s="314"/>
      <c r="D291" s="197" t="s">
        <v>16</v>
      </c>
      <c r="E291" s="198"/>
      <c r="F291" s="198"/>
      <c r="G291" s="326"/>
      <c r="H291" s="199"/>
      <c r="I291" s="199"/>
      <c r="J291" s="730"/>
      <c r="K291" s="252"/>
      <c r="L291" s="200"/>
      <c r="M291" s="200"/>
      <c r="N291" s="233">
        <f t="shared" ref="N291:N293" si="116">E291+H291+I291+K291+L291+M291</f>
        <v>0</v>
      </c>
    </row>
    <row r="292" spans="1:14" s="32" customFormat="1" ht="23.25">
      <c r="A292" s="552"/>
      <c r="B292" s="555"/>
      <c r="C292" s="314"/>
      <c r="D292" s="197" t="s">
        <v>8</v>
      </c>
      <c r="E292" s="198"/>
      <c r="F292" s="198"/>
      <c r="G292" s="326"/>
      <c r="H292" s="199"/>
      <c r="I292" s="199"/>
      <c r="J292" s="730"/>
      <c r="K292" s="252"/>
      <c r="L292" s="200"/>
      <c r="M292" s="200"/>
      <c r="N292" s="233">
        <f t="shared" si="116"/>
        <v>0</v>
      </c>
    </row>
    <row r="293" spans="1:14" s="32" customFormat="1" ht="22.5">
      <c r="A293" s="553"/>
      <c r="B293" s="556"/>
      <c r="C293" s="315"/>
      <c r="D293" s="197" t="s">
        <v>9</v>
      </c>
      <c r="E293" s="198"/>
      <c r="F293" s="198"/>
      <c r="G293" s="326"/>
      <c r="H293" s="201"/>
      <c r="I293" s="201"/>
      <c r="J293" s="731"/>
      <c r="K293" s="252"/>
      <c r="L293" s="200"/>
      <c r="M293" s="200"/>
      <c r="N293" s="67">
        <f t="shared" si="116"/>
        <v>0</v>
      </c>
    </row>
    <row r="294" spans="1:14" s="32" customFormat="1" ht="19.5">
      <c r="A294" s="577" t="s">
        <v>11</v>
      </c>
      <c r="B294" s="25" t="s">
        <v>18</v>
      </c>
      <c r="C294" s="35"/>
      <c r="D294" s="36"/>
      <c r="E294" s="202"/>
      <c r="F294" s="202"/>
      <c r="G294" s="202"/>
      <c r="H294" s="202"/>
      <c r="I294" s="202"/>
      <c r="J294" s="203"/>
      <c r="K294" s="256"/>
      <c r="L294" s="200"/>
      <c r="M294" s="200"/>
      <c r="N294" s="204"/>
    </row>
    <row r="295" spans="1:14" s="32" customFormat="1">
      <c r="A295" s="579"/>
      <c r="B295" s="12" t="s">
        <v>19</v>
      </c>
      <c r="C295" s="23"/>
      <c r="D295" s="10"/>
      <c r="E295" s="23"/>
      <c r="F295" s="23"/>
      <c r="G295" s="23"/>
      <c r="H295" s="23"/>
      <c r="I295" s="23"/>
      <c r="J295" s="33"/>
      <c r="K295" s="247"/>
      <c r="L295" s="23"/>
      <c r="M295" s="23"/>
      <c r="N295" s="24"/>
    </row>
    <row r="296" spans="1:14" s="32" customFormat="1" ht="19.5">
      <c r="A296" s="13"/>
      <c r="B296" s="14" t="s">
        <v>12</v>
      </c>
      <c r="C296" s="595" t="s">
        <v>13</v>
      </c>
      <c r="D296" s="596"/>
      <c r="E296" s="596"/>
      <c r="F296" s="596"/>
      <c r="G296" s="596"/>
      <c r="H296" s="596"/>
      <c r="I296" s="596"/>
      <c r="J296" s="596"/>
      <c r="K296" s="549"/>
      <c r="L296" s="549"/>
      <c r="M296" s="549"/>
      <c r="N296" s="550"/>
    </row>
    <row r="297" spans="1:14" s="32" customFormat="1" ht="22.5">
      <c r="A297" s="551" t="s">
        <v>23</v>
      </c>
      <c r="B297" s="554" t="s">
        <v>28</v>
      </c>
      <c r="C297" s="328"/>
      <c r="D297" s="196" t="s">
        <v>15</v>
      </c>
      <c r="E297" s="57"/>
      <c r="F297" s="57"/>
      <c r="G297" s="325">
        <f t="shared" ref="G297" si="117">SUM(G298:G300)</f>
        <v>0</v>
      </c>
      <c r="H297" s="57"/>
      <c r="I297" s="57"/>
      <c r="J297" s="729"/>
      <c r="K297" s="251">
        <f t="shared" ref="K297:M297" si="118">SUM(K298:K300)</f>
        <v>0</v>
      </c>
      <c r="L297" s="57">
        <f t="shared" si="118"/>
        <v>0</v>
      </c>
      <c r="M297" s="57">
        <f t="shared" si="118"/>
        <v>0</v>
      </c>
      <c r="N297" s="67">
        <f>E297+H297+I297+K297+L297+M297</f>
        <v>0</v>
      </c>
    </row>
    <row r="298" spans="1:14" s="32" customFormat="1" ht="23.25">
      <c r="A298" s="552"/>
      <c r="B298" s="555"/>
      <c r="C298" s="314"/>
      <c r="D298" s="197" t="s">
        <v>16</v>
      </c>
      <c r="E298" s="198"/>
      <c r="F298" s="198"/>
      <c r="G298" s="326"/>
      <c r="H298" s="199"/>
      <c r="I298" s="199"/>
      <c r="J298" s="730"/>
      <c r="K298" s="252"/>
      <c r="L298" s="200"/>
      <c r="M298" s="200"/>
      <c r="N298" s="233">
        <f t="shared" ref="N298:N300" si="119">E298+H298+I298+K298+L298+M298</f>
        <v>0</v>
      </c>
    </row>
    <row r="299" spans="1:14" s="32" customFormat="1" ht="23.25">
      <c r="A299" s="552"/>
      <c r="B299" s="555"/>
      <c r="C299" s="314"/>
      <c r="D299" s="197" t="s">
        <v>8</v>
      </c>
      <c r="E299" s="198"/>
      <c r="F299" s="198"/>
      <c r="G299" s="326"/>
      <c r="H299" s="199"/>
      <c r="I299" s="199"/>
      <c r="J299" s="730"/>
      <c r="K299" s="252"/>
      <c r="L299" s="200"/>
      <c r="M299" s="200"/>
      <c r="N299" s="233">
        <f t="shared" si="119"/>
        <v>0</v>
      </c>
    </row>
    <row r="300" spans="1:14" s="32" customFormat="1" ht="22.5">
      <c r="A300" s="552"/>
      <c r="B300" s="556"/>
      <c r="C300" s="315"/>
      <c r="D300" s="197" t="s">
        <v>9</v>
      </c>
      <c r="E300" s="198"/>
      <c r="F300" s="198"/>
      <c r="G300" s="326"/>
      <c r="H300" s="201"/>
      <c r="I300" s="201"/>
      <c r="J300" s="731"/>
      <c r="K300" s="252"/>
      <c r="L300" s="200"/>
      <c r="M300" s="200"/>
      <c r="N300" s="67">
        <f t="shared" si="119"/>
        <v>0</v>
      </c>
    </row>
    <row r="301" spans="1:14" s="32" customFormat="1" ht="39.75" thickBot="1">
      <c r="A301" s="68" t="s">
        <v>22</v>
      </c>
      <c r="B301" s="69" t="s">
        <v>24</v>
      </c>
      <c r="C301" s="70"/>
      <c r="D301" s="71"/>
      <c r="E301" s="209"/>
      <c r="F301" s="209"/>
      <c r="G301" s="209"/>
      <c r="H301" s="209"/>
      <c r="I301" s="209"/>
      <c r="J301" s="210"/>
      <c r="K301" s="253"/>
      <c r="L301" s="211"/>
      <c r="M301" s="211"/>
      <c r="N301" s="212"/>
    </row>
    <row r="302" spans="1:14" s="32" customFormat="1" ht="21" thickBot="1">
      <c r="A302" s="585" t="s">
        <v>27</v>
      </c>
      <c r="B302" s="586"/>
      <c r="C302" s="586"/>
      <c r="D302" s="586"/>
      <c r="E302" s="586"/>
      <c r="F302" s="586"/>
      <c r="G302" s="586"/>
      <c r="H302" s="586"/>
      <c r="I302" s="586"/>
      <c r="J302" s="586"/>
      <c r="K302" s="586"/>
      <c r="L302" s="586"/>
      <c r="M302" s="586"/>
      <c r="N302" s="587"/>
    </row>
    <row r="303" spans="1:14" s="32" customFormat="1" ht="19.5">
      <c r="A303" s="576" t="s">
        <v>10</v>
      </c>
      <c r="B303" s="5" t="s">
        <v>18</v>
      </c>
      <c r="C303" s="26"/>
      <c r="D303" s="27"/>
      <c r="E303" s="26"/>
      <c r="F303" s="26"/>
      <c r="G303" s="26"/>
      <c r="H303" s="26"/>
      <c r="I303" s="26"/>
      <c r="J303" s="34"/>
      <c r="K303" s="254"/>
      <c r="L303" s="4"/>
      <c r="M303" s="4"/>
      <c r="N303" s="30"/>
    </row>
    <row r="304" spans="1:14" s="32" customFormat="1">
      <c r="A304" s="577"/>
      <c r="B304" s="6" t="s">
        <v>19</v>
      </c>
      <c r="C304" s="11"/>
      <c r="D304" s="8"/>
      <c r="E304" s="11"/>
      <c r="F304" s="11"/>
      <c r="G304" s="11"/>
      <c r="H304" s="11"/>
      <c r="I304" s="11"/>
      <c r="J304" s="37"/>
      <c r="K304" s="255"/>
      <c r="L304" s="7"/>
      <c r="M304" s="7"/>
      <c r="N304" s="9"/>
    </row>
    <row r="305" spans="1:14" s="32" customFormat="1" ht="19.5">
      <c r="A305" s="15"/>
      <c r="B305" s="16" t="s">
        <v>12</v>
      </c>
      <c r="C305" s="578" t="s">
        <v>13</v>
      </c>
      <c r="D305" s="578"/>
      <c r="E305" s="578"/>
      <c r="F305" s="578"/>
      <c r="G305" s="578"/>
      <c r="H305" s="578"/>
      <c r="I305" s="578"/>
      <c r="J305" s="578"/>
      <c r="K305" s="549"/>
      <c r="L305" s="549"/>
      <c r="M305" s="549"/>
      <c r="N305" s="550"/>
    </row>
    <row r="306" spans="1:14" s="32" customFormat="1" ht="22.5">
      <c r="A306" s="552" t="s">
        <v>14</v>
      </c>
      <c r="B306" s="554" t="s">
        <v>28</v>
      </c>
      <c r="C306" s="328"/>
      <c r="D306" s="196" t="s">
        <v>15</v>
      </c>
      <c r="E306" s="57"/>
      <c r="F306" s="57"/>
      <c r="G306" s="325">
        <f t="shared" ref="G306" si="120">SUM(G307:G309)</f>
        <v>0</v>
      </c>
      <c r="H306" s="57"/>
      <c r="I306" s="57"/>
      <c r="J306" s="729"/>
      <c r="K306" s="251">
        <f t="shared" ref="K306:M306" si="121">SUM(K307:K309)</f>
        <v>0</v>
      </c>
      <c r="L306" s="57">
        <f t="shared" si="121"/>
        <v>0</v>
      </c>
      <c r="M306" s="57">
        <f t="shared" si="121"/>
        <v>0</v>
      </c>
      <c r="N306" s="67">
        <f>E306+H306+I306+K306+L306+M306</f>
        <v>0</v>
      </c>
    </row>
    <row r="307" spans="1:14" s="32" customFormat="1" ht="23.25">
      <c r="A307" s="552"/>
      <c r="B307" s="555"/>
      <c r="C307" s="314"/>
      <c r="D307" s="197" t="s">
        <v>16</v>
      </c>
      <c r="E307" s="198"/>
      <c r="F307" s="198"/>
      <c r="G307" s="326"/>
      <c r="H307" s="199"/>
      <c r="I307" s="199"/>
      <c r="J307" s="730"/>
      <c r="K307" s="252"/>
      <c r="L307" s="200"/>
      <c r="M307" s="200"/>
      <c r="N307" s="233">
        <f t="shared" ref="N307:N309" si="122">E307+H307+I307+K307+L307+M307</f>
        <v>0</v>
      </c>
    </row>
    <row r="308" spans="1:14" s="32" customFormat="1" ht="23.25">
      <c r="A308" s="552"/>
      <c r="B308" s="555"/>
      <c r="C308" s="314"/>
      <c r="D308" s="197" t="s">
        <v>8</v>
      </c>
      <c r="E308" s="198"/>
      <c r="F308" s="198"/>
      <c r="G308" s="326"/>
      <c r="H308" s="199"/>
      <c r="I308" s="199"/>
      <c r="J308" s="730"/>
      <c r="K308" s="252"/>
      <c r="L308" s="200"/>
      <c r="M308" s="200"/>
      <c r="N308" s="233">
        <f t="shared" si="122"/>
        <v>0</v>
      </c>
    </row>
    <row r="309" spans="1:14" s="32" customFormat="1" ht="22.5">
      <c r="A309" s="552"/>
      <c r="B309" s="555"/>
      <c r="C309" s="315"/>
      <c r="D309" s="197" t="s">
        <v>9</v>
      </c>
      <c r="E309" s="198"/>
      <c r="F309" s="198"/>
      <c r="G309" s="326"/>
      <c r="H309" s="201"/>
      <c r="I309" s="201"/>
      <c r="J309" s="731"/>
      <c r="K309" s="252"/>
      <c r="L309" s="200"/>
      <c r="M309" s="200"/>
      <c r="N309" s="67">
        <f t="shared" si="122"/>
        <v>0</v>
      </c>
    </row>
    <row r="310" spans="1:14" s="32" customFormat="1" ht="40.5">
      <c r="A310" s="563" t="str">
        <f>E285</f>
        <v>X</v>
      </c>
      <c r="B310" s="56" t="s">
        <v>46</v>
      </c>
      <c r="C310" s="565"/>
      <c r="D310" s="41" t="s">
        <v>7</v>
      </c>
      <c r="E310" s="213"/>
      <c r="F310" s="213"/>
      <c r="G310" s="213">
        <f t="shared" ref="G310" si="123">G311+G312+G313</f>
        <v>0</v>
      </c>
      <c r="H310" s="213"/>
      <c r="I310" s="213"/>
      <c r="J310" s="567"/>
      <c r="K310" s="248">
        <f t="shared" ref="K310:N310" si="124">K311+K312+K313</f>
        <v>0</v>
      </c>
      <c r="L310" s="213">
        <f t="shared" si="124"/>
        <v>0</v>
      </c>
      <c r="M310" s="213">
        <f t="shared" si="124"/>
        <v>0</v>
      </c>
      <c r="N310" s="214">
        <f t="shared" si="124"/>
        <v>0</v>
      </c>
    </row>
    <row r="311" spans="1:14" s="32" customFormat="1">
      <c r="A311" s="563"/>
      <c r="B311" s="570" t="str">
        <f>F285</f>
        <v>КУЛЬТУРА</v>
      </c>
      <c r="C311" s="565"/>
      <c r="D311" s="42" t="s">
        <v>16</v>
      </c>
      <c r="E311" s="215"/>
      <c r="F311" s="215"/>
      <c r="G311" s="215"/>
      <c r="H311" s="215"/>
      <c r="I311" s="215"/>
      <c r="J311" s="568"/>
      <c r="K311" s="249"/>
      <c r="L311" s="216"/>
      <c r="M311" s="216"/>
      <c r="N311" s="311">
        <f t="shared" ref="N311:N313" si="125">E311+H311+I311+K311+L311+M311</f>
        <v>0</v>
      </c>
    </row>
    <row r="312" spans="1:14" s="32" customFormat="1">
      <c r="A312" s="563"/>
      <c r="B312" s="571"/>
      <c r="C312" s="565"/>
      <c r="D312" s="42" t="s">
        <v>8</v>
      </c>
      <c r="E312" s="215"/>
      <c r="F312" s="215"/>
      <c r="G312" s="215"/>
      <c r="H312" s="215"/>
      <c r="I312" s="215"/>
      <c r="J312" s="568"/>
      <c r="K312" s="249"/>
      <c r="L312" s="216"/>
      <c r="M312" s="216"/>
      <c r="N312" s="311">
        <f t="shared" si="125"/>
        <v>0</v>
      </c>
    </row>
    <row r="313" spans="1:14" s="32" customFormat="1" ht="21" thickBot="1">
      <c r="A313" s="564"/>
      <c r="B313" s="572"/>
      <c r="C313" s="566"/>
      <c r="D313" s="368" t="s">
        <v>9</v>
      </c>
      <c r="E313" s="369"/>
      <c r="F313" s="369"/>
      <c r="G313" s="369"/>
      <c r="H313" s="217"/>
      <c r="I313" s="217"/>
      <c r="J313" s="569"/>
      <c r="K313" s="249"/>
      <c r="L313" s="218"/>
      <c r="M313" s="218"/>
      <c r="N313" s="312">
        <f t="shared" si="125"/>
        <v>0</v>
      </c>
    </row>
    <row r="314" spans="1:14" s="32" customFormat="1" ht="48.75" customHeight="1" thickBot="1">
      <c r="A314" s="52"/>
      <c r="B314" s="53"/>
      <c r="C314" s="53"/>
      <c r="D314" s="53"/>
      <c r="E314" s="82" t="s">
        <v>68</v>
      </c>
      <c r="F314" s="81" t="s">
        <v>67</v>
      </c>
      <c r="G314" s="83"/>
      <c r="H314" s="53"/>
      <c r="I314" s="53"/>
      <c r="J314" s="53"/>
      <c r="K314" s="245"/>
      <c r="L314" s="53"/>
      <c r="M314" s="53"/>
      <c r="N314" s="54"/>
    </row>
    <row r="315" spans="1:14" s="32" customFormat="1" ht="21" thickBot="1">
      <c r="A315" s="573" t="s">
        <v>26</v>
      </c>
      <c r="B315" s="574"/>
      <c r="C315" s="574"/>
      <c r="D315" s="574"/>
      <c r="E315" s="574"/>
      <c r="F315" s="574"/>
      <c r="G315" s="574"/>
      <c r="H315" s="574"/>
      <c r="I315" s="574"/>
      <c r="J315" s="574"/>
      <c r="K315" s="574"/>
      <c r="L315" s="574"/>
      <c r="M315" s="574"/>
      <c r="N315" s="575"/>
    </row>
    <row r="316" spans="1:14" s="32" customFormat="1" ht="19.5">
      <c r="A316" s="576" t="s">
        <v>10</v>
      </c>
      <c r="B316" s="5" t="s">
        <v>18</v>
      </c>
      <c r="C316" s="62"/>
      <c r="D316" s="63"/>
      <c r="E316" s="62"/>
      <c r="F316" s="62"/>
      <c r="G316" s="62"/>
      <c r="H316" s="62"/>
      <c r="I316" s="62"/>
      <c r="J316" s="64"/>
      <c r="K316" s="246"/>
      <c r="L316" s="65"/>
      <c r="M316" s="65"/>
      <c r="N316" s="66"/>
    </row>
    <row r="317" spans="1:14" s="32" customFormat="1">
      <c r="A317" s="579"/>
      <c r="B317" s="12" t="s">
        <v>19</v>
      </c>
      <c r="C317" s="23"/>
      <c r="D317" s="10"/>
      <c r="E317" s="23"/>
      <c r="F317" s="23"/>
      <c r="G317" s="23"/>
      <c r="H317" s="23"/>
      <c r="I317" s="23"/>
      <c r="J317" s="33"/>
      <c r="K317" s="247"/>
      <c r="L317" s="23"/>
      <c r="M317" s="23"/>
      <c r="N317" s="24"/>
    </row>
    <row r="318" spans="1:14" s="32" customFormat="1" ht="19.5">
      <c r="A318" s="13"/>
      <c r="B318" s="14" t="s">
        <v>12</v>
      </c>
      <c r="C318" s="595" t="s">
        <v>13</v>
      </c>
      <c r="D318" s="596"/>
      <c r="E318" s="596"/>
      <c r="F318" s="596"/>
      <c r="G318" s="596"/>
      <c r="H318" s="596"/>
      <c r="I318" s="596"/>
      <c r="J318" s="596"/>
      <c r="K318" s="549"/>
      <c r="L318" s="549"/>
      <c r="M318" s="549"/>
      <c r="N318" s="550"/>
    </row>
    <row r="319" spans="1:14" s="32" customFormat="1" ht="22.5">
      <c r="A319" s="551" t="s">
        <v>14</v>
      </c>
      <c r="B319" s="554" t="s">
        <v>28</v>
      </c>
      <c r="C319" s="328"/>
      <c r="D319" s="196" t="s">
        <v>15</v>
      </c>
      <c r="E319" s="57"/>
      <c r="F319" s="57"/>
      <c r="G319" s="325">
        <f t="shared" ref="G319" si="126">SUM(G320:G322)</f>
        <v>0</v>
      </c>
      <c r="H319" s="57"/>
      <c r="I319" s="57"/>
      <c r="J319" s="729"/>
      <c r="K319" s="251">
        <f t="shared" ref="K319:M319" si="127">SUM(K320:K322)</f>
        <v>0</v>
      </c>
      <c r="L319" s="57">
        <f t="shared" si="127"/>
        <v>0</v>
      </c>
      <c r="M319" s="57">
        <f t="shared" si="127"/>
        <v>0</v>
      </c>
      <c r="N319" s="67">
        <f>E319+H319+I319+K319+L319+M319</f>
        <v>0</v>
      </c>
    </row>
    <row r="320" spans="1:14" s="32" customFormat="1" ht="23.25">
      <c r="A320" s="552"/>
      <c r="B320" s="555"/>
      <c r="C320" s="314"/>
      <c r="D320" s="197" t="s">
        <v>16</v>
      </c>
      <c r="E320" s="198"/>
      <c r="F320" s="198"/>
      <c r="G320" s="326"/>
      <c r="H320" s="199"/>
      <c r="I320" s="199"/>
      <c r="J320" s="730"/>
      <c r="K320" s="252"/>
      <c r="L320" s="200"/>
      <c r="M320" s="200"/>
      <c r="N320" s="233">
        <f t="shared" ref="N320:N322" si="128">E320+H320+I320+K320+L320+M320</f>
        <v>0</v>
      </c>
    </row>
    <row r="321" spans="1:14" s="32" customFormat="1" ht="23.25">
      <c r="A321" s="552"/>
      <c r="B321" s="555"/>
      <c r="C321" s="314"/>
      <c r="D321" s="197" t="s">
        <v>8</v>
      </c>
      <c r="E321" s="198"/>
      <c r="F321" s="198"/>
      <c r="G321" s="326"/>
      <c r="H321" s="199"/>
      <c r="I321" s="199"/>
      <c r="J321" s="730"/>
      <c r="K321" s="252"/>
      <c r="L321" s="200"/>
      <c r="M321" s="200"/>
      <c r="N321" s="233">
        <f t="shared" si="128"/>
        <v>0</v>
      </c>
    </row>
    <row r="322" spans="1:14" s="32" customFormat="1" ht="22.5">
      <c r="A322" s="553"/>
      <c r="B322" s="556"/>
      <c r="C322" s="315"/>
      <c r="D322" s="197" t="s">
        <v>9</v>
      </c>
      <c r="E322" s="198"/>
      <c r="F322" s="198"/>
      <c r="G322" s="326"/>
      <c r="H322" s="201"/>
      <c r="I322" s="201"/>
      <c r="J322" s="731"/>
      <c r="K322" s="252"/>
      <c r="L322" s="200"/>
      <c r="M322" s="200"/>
      <c r="N322" s="67">
        <f t="shared" si="128"/>
        <v>0</v>
      </c>
    </row>
    <row r="323" spans="1:14" s="32" customFormat="1" ht="19.5">
      <c r="A323" s="577" t="s">
        <v>11</v>
      </c>
      <c r="B323" s="25" t="s">
        <v>18</v>
      </c>
      <c r="C323" s="35"/>
      <c r="D323" s="36"/>
      <c r="E323" s="202"/>
      <c r="F323" s="202"/>
      <c r="G323" s="202"/>
      <c r="H323" s="202"/>
      <c r="I323" s="202"/>
      <c r="J323" s="203"/>
      <c r="K323" s="256"/>
      <c r="L323" s="200"/>
      <c r="M323" s="200"/>
      <c r="N323" s="204"/>
    </row>
    <row r="324" spans="1:14" s="32" customFormat="1">
      <c r="A324" s="579"/>
      <c r="B324" s="12" t="s">
        <v>19</v>
      </c>
      <c r="C324" s="23"/>
      <c r="D324" s="10"/>
      <c r="E324" s="23"/>
      <c r="F324" s="23"/>
      <c r="G324" s="23"/>
      <c r="H324" s="23"/>
      <c r="I324" s="23"/>
      <c r="J324" s="33"/>
      <c r="K324" s="247"/>
      <c r="L324" s="23"/>
      <c r="M324" s="23"/>
      <c r="N324" s="24"/>
    </row>
    <row r="325" spans="1:14" s="32" customFormat="1" ht="19.5">
      <c r="A325" s="13"/>
      <c r="B325" s="14" t="s">
        <v>12</v>
      </c>
      <c r="C325" s="595" t="s">
        <v>13</v>
      </c>
      <c r="D325" s="596"/>
      <c r="E325" s="596"/>
      <c r="F325" s="596"/>
      <c r="G325" s="596"/>
      <c r="H325" s="596"/>
      <c r="I325" s="596"/>
      <c r="J325" s="596"/>
      <c r="K325" s="549"/>
      <c r="L325" s="549"/>
      <c r="M325" s="549"/>
      <c r="N325" s="550"/>
    </row>
    <row r="326" spans="1:14" s="32" customFormat="1" ht="22.5">
      <c r="A326" s="551" t="s">
        <v>23</v>
      </c>
      <c r="B326" s="554" t="s">
        <v>28</v>
      </c>
      <c r="C326" s="328"/>
      <c r="D326" s="196" t="s">
        <v>15</v>
      </c>
      <c r="E326" s="57"/>
      <c r="F326" s="57"/>
      <c r="G326" s="325">
        <f t="shared" ref="G326" si="129">SUM(G327:G329)</f>
        <v>0</v>
      </c>
      <c r="H326" s="57"/>
      <c r="I326" s="57"/>
      <c r="J326" s="729"/>
      <c r="K326" s="251">
        <f t="shared" ref="K326:M326" si="130">SUM(K327:K329)</f>
        <v>0</v>
      </c>
      <c r="L326" s="57">
        <f t="shared" si="130"/>
        <v>0</v>
      </c>
      <c r="M326" s="57">
        <f t="shared" si="130"/>
        <v>0</v>
      </c>
      <c r="N326" s="67">
        <f>E326+H326+I326+K326+L326+M326</f>
        <v>0</v>
      </c>
    </row>
    <row r="327" spans="1:14" s="32" customFormat="1" ht="23.25">
      <c r="A327" s="552"/>
      <c r="B327" s="555"/>
      <c r="C327" s="314"/>
      <c r="D327" s="197" t="s">
        <v>16</v>
      </c>
      <c r="E327" s="198"/>
      <c r="F327" s="198"/>
      <c r="G327" s="326"/>
      <c r="H327" s="199"/>
      <c r="I327" s="199"/>
      <c r="J327" s="730"/>
      <c r="K327" s="252"/>
      <c r="L327" s="200"/>
      <c r="M327" s="200"/>
      <c r="N327" s="233">
        <f t="shared" ref="N327:N329" si="131">E327+H327+I327+K327+L327+M327</f>
        <v>0</v>
      </c>
    </row>
    <row r="328" spans="1:14" s="32" customFormat="1" ht="23.25">
      <c r="A328" s="552"/>
      <c r="B328" s="555"/>
      <c r="C328" s="314"/>
      <c r="D328" s="197" t="s">
        <v>8</v>
      </c>
      <c r="E328" s="198"/>
      <c r="F328" s="198"/>
      <c r="G328" s="326"/>
      <c r="H328" s="199"/>
      <c r="I328" s="199"/>
      <c r="J328" s="730"/>
      <c r="K328" s="252"/>
      <c r="L328" s="200"/>
      <c r="M328" s="200"/>
      <c r="N328" s="233">
        <f t="shared" si="131"/>
        <v>0</v>
      </c>
    </row>
    <row r="329" spans="1:14" s="32" customFormat="1" ht="22.5">
      <c r="A329" s="552"/>
      <c r="B329" s="556"/>
      <c r="C329" s="315"/>
      <c r="D329" s="197" t="s">
        <v>9</v>
      </c>
      <c r="E329" s="198"/>
      <c r="F329" s="198"/>
      <c r="G329" s="326"/>
      <c r="H329" s="201"/>
      <c r="I329" s="201"/>
      <c r="J329" s="731"/>
      <c r="K329" s="252"/>
      <c r="L329" s="200"/>
      <c r="M329" s="200"/>
      <c r="N329" s="67">
        <f t="shared" si="131"/>
        <v>0</v>
      </c>
    </row>
    <row r="330" spans="1:14" s="32" customFormat="1" ht="39.75" thickBot="1">
      <c r="A330" s="68" t="s">
        <v>22</v>
      </c>
      <c r="B330" s="69" t="s">
        <v>24</v>
      </c>
      <c r="C330" s="70"/>
      <c r="D330" s="71"/>
      <c r="E330" s="209"/>
      <c r="F330" s="209"/>
      <c r="G330" s="209"/>
      <c r="H330" s="209"/>
      <c r="I330" s="209"/>
      <c r="J330" s="210"/>
      <c r="K330" s="253"/>
      <c r="L330" s="211"/>
      <c r="M330" s="211"/>
      <c r="N330" s="212"/>
    </row>
    <row r="331" spans="1:14" s="32" customFormat="1" ht="21" thickBot="1">
      <c r="A331" s="585" t="s">
        <v>27</v>
      </c>
      <c r="B331" s="586"/>
      <c r="C331" s="586"/>
      <c r="D331" s="586"/>
      <c r="E331" s="586"/>
      <c r="F331" s="586"/>
      <c r="G331" s="586"/>
      <c r="H331" s="586"/>
      <c r="I331" s="586"/>
      <c r="J331" s="586"/>
      <c r="K331" s="586"/>
      <c r="L331" s="586"/>
      <c r="M331" s="586"/>
      <c r="N331" s="587"/>
    </row>
    <row r="332" spans="1:14" s="32" customFormat="1" ht="19.5">
      <c r="A332" s="576" t="s">
        <v>10</v>
      </c>
      <c r="B332" s="5" t="s">
        <v>18</v>
      </c>
      <c r="C332" s="26"/>
      <c r="D332" s="27"/>
      <c r="E332" s="26"/>
      <c r="F332" s="26"/>
      <c r="G332" s="26"/>
      <c r="H332" s="26"/>
      <c r="I332" s="26"/>
      <c r="J332" s="34"/>
      <c r="K332" s="254"/>
      <c r="L332" s="4"/>
      <c r="M332" s="4"/>
      <c r="N332" s="30"/>
    </row>
    <row r="333" spans="1:14" s="32" customFormat="1">
      <c r="A333" s="577"/>
      <c r="B333" s="6" t="s">
        <v>19</v>
      </c>
      <c r="C333" s="11"/>
      <c r="D333" s="8"/>
      <c r="E333" s="11"/>
      <c r="F333" s="11"/>
      <c r="G333" s="11"/>
      <c r="H333" s="11"/>
      <c r="I333" s="11"/>
      <c r="J333" s="37"/>
      <c r="K333" s="255"/>
      <c r="L333" s="7"/>
      <c r="M333" s="7"/>
      <c r="N333" s="9"/>
    </row>
    <row r="334" spans="1:14" s="32" customFormat="1" ht="19.5">
      <c r="A334" s="15"/>
      <c r="B334" s="16" t="s">
        <v>12</v>
      </c>
      <c r="C334" s="595" t="s">
        <v>13</v>
      </c>
      <c r="D334" s="596"/>
      <c r="E334" s="596"/>
      <c r="F334" s="596"/>
      <c r="G334" s="596"/>
      <c r="H334" s="596"/>
      <c r="I334" s="596"/>
      <c r="J334" s="733"/>
      <c r="K334" s="549"/>
      <c r="L334" s="549"/>
      <c r="M334" s="549"/>
      <c r="N334" s="550"/>
    </row>
    <row r="335" spans="1:14" s="32" customFormat="1" ht="22.5">
      <c r="A335" s="552" t="s">
        <v>14</v>
      </c>
      <c r="B335" s="554" t="s">
        <v>28</v>
      </c>
      <c r="C335" s="328"/>
      <c r="D335" s="196" t="s">
        <v>15</v>
      </c>
      <c r="E335" s="57"/>
      <c r="F335" s="57"/>
      <c r="G335" s="325">
        <f t="shared" ref="G335" si="132">SUM(G336:G338)</f>
        <v>0</v>
      </c>
      <c r="H335" s="57"/>
      <c r="I335" s="57"/>
      <c r="J335" s="729"/>
      <c r="K335" s="251">
        <f t="shared" ref="K335:M335" si="133">SUM(K336:K338)</f>
        <v>0</v>
      </c>
      <c r="L335" s="57">
        <f t="shared" si="133"/>
        <v>0</v>
      </c>
      <c r="M335" s="57">
        <f t="shared" si="133"/>
        <v>0</v>
      </c>
      <c r="N335" s="67">
        <f>E335+H335+I335+K335+L335+M335</f>
        <v>0</v>
      </c>
    </row>
    <row r="336" spans="1:14" s="32" customFormat="1" ht="23.25">
      <c r="A336" s="552"/>
      <c r="B336" s="555"/>
      <c r="C336" s="314"/>
      <c r="D336" s="197" t="s">
        <v>16</v>
      </c>
      <c r="E336" s="198"/>
      <c r="F336" s="198"/>
      <c r="G336" s="326"/>
      <c r="H336" s="199"/>
      <c r="I336" s="199"/>
      <c r="J336" s="730"/>
      <c r="K336" s="252"/>
      <c r="L336" s="200"/>
      <c r="M336" s="200"/>
      <c r="N336" s="233">
        <f t="shared" ref="N336:N338" si="134">E336+H336+I336+K336+L336+M336</f>
        <v>0</v>
      </c>
    </row>
    <row r="337" spans="1:14" s="32" customFormat="1" ht="23.25">
      <c r="A337" s="552"/>
      <c r="B337" s="555"/>
      <c r="C337" s="314"/>
      <c r="D337" s="197" t="s">
        <v>8</v>
      </c>
      <c r="E337" s="198"/>
      <c r="F337" s="198"/>
      <c r="G337" s="326"/>
      <c r="H337" s="199"/>
      <c r="I337" s="199"/>
      <c r="J337" s="730"/>
      <c r="K337" s="252"/>
      <c r="L337" s="200"/>
      <c r="M337" s="200"/>
      <c r="N337" s="233">
        <f t="shared" si="134"/>
        <v>0</v>
      </c>
    </row>
    <row r="338" spans="1:14" s="32" customFormat="1" ht="22.5">
      <c r="A338" s="552"/>
      <c r="B338" s="555"/>
      <c r="C338" s="315"/>
      <c r="D338" s="197" t="s">
        <v>9</v>
      </c>
      <c r="E338" s="198"/>
      <c r="F338" s="198"/>
      <c r="G338" s="326"/>
      <c r="H338" s="201"/>
      <c r="I338" s="201"/>
      <c r="J338" s="731"/>
      <c r="K338" s="252"/>
      <c r="L338" s="200"/>
      <c r="M338" s="200"/>
      <c r="N338" s="67">
        <f t="shared" si="134"/>
        <v>0</v>
      </c>
    </row>
    <row r="339" spans="1:14" s="32" customFormat="1" ht="40.5">
      <c r="A339" s="563" t="str">
        <f>E314</f>
        <v>XI</v>
      </c>
      <c r="B339" s="56" t="s">
        <v>46</v>
      </c>
      <c r="C339" s="565"/>
      <c r="D339" s="41" t="s">
        <v>7</v>
      </c>
      <c r="E339" s="213"/>
      <c r="F339" s="213"/>
      <c r="G339" s="213">
        <f t="shared" ref="G339" si="135">G340+G341+G342</f>
        <v>0</v>
      </c>
      <c r="H339" s="213"/>
      <c r="I339" s="213"/>
      <c r="J339" s="567"/>
      <c r="K339" s="248">
        <f t="shared" ref="K339:N339" si="136">K340+K341+K342</f>
        <v>0</v>
      </c>
      <c r="L339" s="213">
        <f t="shared" si="136"/>
        <v>0</v>
      </c>
      <c r="M339" s="213">
        <f t="shared" si="136"/>
        <v>0</v>
      </c>
      <c r="N339" s="214">
        <f t="shared" si="136"/>
        <v>0</v>
      </c>
    </row>
    <row r="340" spans="1:14" s="32" customFormat="1">
      <c r="A340" s="563"/>
      <c r="B340" s="570" t="str">
        <f>F314</f>
        <v>МАЛОЕ И СРЕДНЕЕ ПРЕДПРИНИМАТЕЛЬСТВО</v>
      </c>
      <c r="C340" s="565"/>
      <c r="D340" s="42" t="s">
        <v>16</v>
      </c>
      <c r="E340" s="215"/>
      <c r="F340" s="215"/>
      <c r="G340" s="215"/>
      <c r="H340" s="215"/>
      <c r="I340" s="215"/>
      <c r="J340" s="568"/>
      <c r="K340" s="249"/>
      <c r="L340" s="216"/>
      <c r="M340" s="216"/>
      <c r="N340" s="311">
        <f t="shared" ref="N340:N342" si="137">E340+H340+I340+K340+L340+M340</f>
        <v>0</v>
      </c>
    </row>
    <row r="341" spans="1:14" s="32" customFormat="1">
      <c r="A341" s="563"/>
      <c r="B341" s="571"/>
      <c r="C341" s="565"/>
      <c r="D341" s="42" t="s">
        <v>8</v>
      </c>
      <c r="E341" s="215"/>
      <c r="F341" s="215"/>
      <c r="G341" s="215"/>
      <c r="H341" s="215"/>
      <c r="I341" s="215"/>
      <c r="J341" s="568"/>
      <c r="K341" s="249"/>
      <c r="L341" s="216"/>
      <c r="M341" s="216"/>
      <c r="N341" s="311">
        <f t="shared" si="137"/>
        <v>0</v>
      </c>
    </row>
    <row r="342" spans="1:14" s="32" customFormat="1" ht="21" thickBot="1">
      <c r="A342" s="564"/>
      <c r="B342" s="572"/>
      <c r="C342" s="566"/>
      <c r="D342" s="368" t="s">
        <v>9</v>
      </c>
      <c r="E342" s="369"/>
      <c r="F342" s="369"/>
      <c r="G342" s="369"/>
      <c r="H342" s="217"/>
      <c r="I342" s="217"/>
      <c r="J342" s="569"/>
      <c r="K342" s="249"/>
      <c r="L342" s="218"/>
      <c r="M342" s="218"/>
      <c r="N342" s="312">
        <f t="shared" si="137"/>
        <v>0</v>
      </c>
    </row>
    <row r="343" spans="1:14" s="32" customFormat="1" ht="44.25" customHeight="1" thickBot="1">
      <c r="A343" s="52"/>
      <c r="B343" s="53"/>
      <c r="C343" s="53"/>
      <c r="D343" s="53"/>
      <c r="E343" s="82" t="s">
        <v>70</v>
      </c>
      <c r="F343" s="81" t="s">
        <v>69</v>
      </c>
      <c r="G343" s="83"/>
      <c r="H343" s="53"/>
      <c r="I343" s="53"/>
      <c r="J343" s="53"/>
      <c r="K343" s="245"/>
      <c r="L343" s="53"/>
      <c r="M343" s="53"/>
      <c r="N343" s="54"/>
    </row>
    <row r="344" spans="1:14" s="32" customFormat="1" ht="21" customHeight="1" thickBot="1">
      <c r="A344" s="573" t="s">
        <v>26</v>
      </c>
      <c r="B344" s="574"/>
      <c r="C344" s="574"/>
      <c r="D344" s="574"/>
      <c r="E344" s="574"/>
      <c r="F344" s="574"/>
      <c r="G344" s="574"/>
      <c r="H344" s="574"/>
      <c r="I344" s="574"/>
      <c r="J344" s="574"/>
      <c r="K344" s="574"/>
      <c r="L344" s="574"/>
      <c r="M344" s="574"/>
      <c r="N344" s="575"/>
    </row>
    <row r="345" spans="1:14" s="32" customFormat="1" ht="19.5">
      <c r="A345" s="576" t="s">
        <v>10</v>
      </c>
      <c r="B345" s="5" t="s">
        <v>18</v>
      </c>
      <c r="C345" s="62"/>
      <c r="D345" s="63"/>
      <c r="E345" s="62"/>
      <c r="F345" s="62"/>
      <c r="G345" s="62"/>
      <c r="H345" s="62"/>
      <c r="I345" s="62"/>
      <c r="J345" s="64"/>
      <c r="K345" s="246"/>
      <c r="L345" s="65"/>
      <c r="M345" s="65"/>
      <c r="N345" s="66"/>
    </row>
    <row r="346" spans="1:14" s="32" customFormat="1">
      <c r="A346" s="579"/>
      <c r="B346" s="12" t="s">
        <v>19</v>
      </c>
      <c r="C346" s="23"/>
      <c r="D346" s="10"/>
      <c r="E346" s="23"/>
      <c r="F346" s="23"/>
      <c r="G346" s="23"/>
      <c r="H346" s="23"/>
      <c r="I346" s="23"/>
      <c r="J346" s="33"/>
      <c r="K346" s="247"/>
      <c r="L346" s="23"/>
      <c r="M346" s="23"/>
      <c r="N346" s="24"/>
    </row>
    <row r="347" spans="1:14" s="32" customFormat="1" ht="19.5">
      <c r="A347" s="13"/>
      <c r="B347" s="14" t="s">
        <v>12</v>
      </c>
      <c r="C347" s="595" t="s">
        <v>13</v>
      </c>
      <c r="D347" s="596"/>
      <c r="E347" s="596"/>
      <c r="F347" s="596"/>
      <c r="G347" s="596"/>
      <c r="H347" s="596"/>
      <c r="I347" s="596"/>
      <c r="J347" s="596"/>
      <c r="K347" s="549"/>
      <c r="L347" s="549"/>
      <c r="M347" s="549"/>
      <c r="N347" s="550"/>
    </row>
    <row r="348" spans="1:14" s="32" customFormat="1" ht="22.5" customHeight="1">
      <c r="A348" s="551" t="s">
        <v>14</v>
      </c>
      <c r="B348" s="554" t="s">
        <v>28</v>
      </c>
      <c r="C348" s="328"/>
      <c r="D348" s="196" t="s">
        <v>15</v>
      </c>
      <c r="E348" s="57"/>
      <c r="F348" s="57"/>
      <c r="G348" s="325">
        <f t="shared" ref="G348" si="138">SUM(G349:G351)</f>
        <v>0</v>
      </c>
      <c r="H348" s="57"/>
      <c r="I348" s="57"/>
      <c r="J348" s="729"/>
      <c r="K348" s="251">
        <f t="shared" ref="K348:M348" si="139">SUM(K349:K351)</f>
        <v>0</v>
      </c>
      <c r="L348" s="57">
        <f t="shared" si="139"/>
        <v>0</v>
      </c>
      <c r="M348" s="57">
        <f t="shared" si="139"/>
        <v>0</v>
      </c>
      <c r="N348" s="67">
        <f>E348+H348+I348+K348+L348+M348</f>
        <v>0</v>
      </c>
    </row>
    <row r="349" spans="1:14" s="32" customFormat="1" ht="23.25">
      <c r="A349" s="552"/>
      <c r="B349" s="555"/>
      <c r="C349" s="314"/>
      <c r="D349" s="197" t="s">
        <v>16</v>
      </c>
      <c r="E349" s="198"/>
      <c r="F349" s="198"/>
      <c r="G349" s="326"/>
      <c r="H349" s="199"/>
      <c r="I349" s="199"/>
      <c r="J349" s="730"/>
      <c r="K349" s="252"/>
      <c r="L349" s="200"/>
      <c r="M349" s="200"/>
      <c r="N349" s="233">
        <f t="shared" ref="N349:N351" si="140">E349+H349+I349+K349+L349+M349</f>
        <v>0</v>
      </c>
    </row>
    <row r="350" spans="1:14" s="32" customFormat="1" ht="23.25">
      <c r="A350" s="552"/>
      <c r="B350" s="555"/>
      <c r="C350" s="314"/>
      <c r="D350" s="197" t="s">
        <v>8</v>
      </c>
      <c r="E350" s="198"/>
      <c r="F350" s="198"/>
      <c r="G350" s="326"/>
      <c r="H350" s="199"/>
      <c r="I350" s="199"/>
      <c r="J350" s="730"/>
      <c r="K350" s="252"/>
      <c r="L350" s="200"/>
      <c r="M350" s="200"/>
      <c r="N350" s="233">
        <f t="shared" si="140"/>
        <v>0</v>
      </c>
    </row>
    <row r="351" spans="1:14" s="32" customFormat="1" ht="22.5">
      <c r="A351" s="553"/>
      <c r="B351" s="556"/>
      <c r="C351" s="315"/>
      <c r="D351" s="197" t="s">
        <v>9</v>
      </c>
      <c r="E351" s="198"/>
      <c r="F351" s="198"/>
      <c r="G351" s="326"/>
      <c r="H351" s="201"/>
      <c r="I351" s="201"/>
      <c r="J351" s="731"/>
      <c r="K351" s="252"/>
      <c r="L351" s="200"/>
      <c r="M351" s="200"/>
      <c r="N351" s="67">
        <f t="shared" si="140"/>
        <v>0</v>
      </c>
    </row>
    <row r="352" spans="1:14" s="32" customFormat="1" ht="19.5">
      <c r="A352" s="577" t="s">
        <v>11</v>
      </c>
      <c r="B352" s="25" t="s">
        <v>18</v>
      </c>
      <c r="C352" s="35"/>
      <c r="D352" s="36"/>
      <c r="E352" s="202"/>
      <c r="F352" s="202"/>
      <c r="G352" s="202"/>
      <c r="H352" s="202"/>
      <c r="I352" s="202"/>
      <c r="J352" s="203"/>
      <c r="K352" s="256"/>
      <c r="L352" s="200"/>
      <c r="M352" s="200"/>
      <c r="N352" s="204"/>
    </row>
    <row r="353" spans="1:14" s="32" customFormat="1">
      <c r="A353" s="579"/>
      <c r="B353" s="12" t="s">
        <v>19</v>
      </c>
      <c r="C353" s="23"/>
      <c r="D353" s="10"/>
      <c r="E353" s="23"/>
      <c r="F353" s="23"/>
      <c r="G353" s="23"/>
      <c r="H353" s="23"/>
      <c r="I353" s="23"/>
      <c r="J353" s="33"/>
      <c r="K353" s="247"/>
      <c r="L353" s="23"/>
      <c r="M353" s="23"/>
      <c r="N353" s="24"/>
    </row>
    <row r="354" spans="1:14" s="32" customFormat="1" ht="19.5">
      <c r="A354" s="13"/>
      <c r="B354" s="14" t="s">
        <v>12</v>
      </c>
      <c r="C354" s="595" t="s">
        <v>13</v>
      </c>
      <c r="D354" s="596"/>
      <c r="E354" s="596"/>
      <c r="F354" s="596"/>
      <c r="G354" s="596"/>
      <c r="H354" s="596"/>
      <c r="I354" s="596"/>
      <c r="J354" s="596"/>
      <c r="K354" s="549"/>
      <c r="L354" s="549"/>
      <c r="M354" s="549"/>
      <c r="N354" s="550"/>
    </row>
    <row r="355" spans="1:14" s="32" customFormat="1" ht="22.5" customHeight="1">
      <c r="A355" s="551" t="s">
        <v>23</v>
      </c>
      <c r="B355" s="554" t="s">
        <v>28</v>
      </c>
      <c r="C355" s="328"/>
      <c r="D355" s="196" t="s">
        <v>15</v>
      </c>
      <c r="E355" s="57"/>
      <c r="F355" s="57"/>
      <c r="G355" s="325">
        <f t="shared" ref="G355" si="141">SUM(G356:G358)</f>
        <v>0</v>
      </c>
      <c r="H355" s="57"/>
      <c r="I355" s="57"/>
      <c r="J355" s="729"/>
      <c r="K355" s="251">
        <f t="shared" ref="K355:M355" si="142">SUM(K356:K358)</f>
        <v>0</v>
      </c>
      <c r="L355" s="57">
        <f t="shared" si="142"/>
        <v>0</v>
      </c>
      <c r="M355" s="57">
        <f t="shared" si="142"/>
        <v>0</v>
      </c>
      <c r="N355" s="67">
        <f>E355+H355+I355+K355+L355+M355</f>
        <v>0</v>
      </c>
    </row>
    <row r="356" spans="1:14" s="32" customFormat="1" ht="23.25">
      <c r="A356" s="552"/>
      <c r="B356" s="555"/>
      <c r="C356" s="314"/>
      <c r="D356" s="197" t="s">
        <v>16</v>
      </c>
      <c r="E356" s="198"/>
      <c r="F356" s="198"/>
      <c r="G356" s="326"/>
      <c r="H356" s="199"/>
      <c r="I356" s="199"/>
      <c r="J356" s="730"/>
      <c r="K356" s="252"/>
      <c r="L356" s="200"/>
      <c r="M356" s="200"/>
      <c r="N356" s="233">
        <f t="shared" ref="N356:N358" si="143">E356+H356+I356+K356+L356+M356</f>
        <v>0</v>
      </c>
    </row>
    <row r="357" spans="1:14" s="32" customFormat="1" ht="23.25">
      <c r="A357" s="552"/>
      <c r="B357" s="555"/>
      <c r="C357" s="314"/>
      <c r="D357" s="197" t="s">
        <v>8</v>
      </c>
      <c r="E357" s="198"/>
      <c r="F357" s="198"/>
      <c r="G357" s="326"/>
      <c r="H357" s="199"/>
      <c r="I357" s="199"/>
      <c r="J357" s="730"/>
      <c r="K357" s="252"/>
      <c r="L357" s="200"/>
      <c r="M357" s="200"/>
      <c r="N357" s="233">
        <f t="shared" si="143"/>
        <v>0</v>
      </c>
    </row>
    <row r="358" spans="1:14" s="32" customFormat="1" ht="22.5">
      <c r="A358" s="552"/>
      <c r="B358" s="556"/>
      <c r="C358" s="315"/>
      <c r="D358" s="197" t="s">
        <v>9</v>
      </c>
      <c r="E358" s="198"/>
      <c r="F358" s="198"/>
      <c r="G358" s="326"/>
      <c r="H358" s="201"/>
      <c r="I358" s="201"/>
      <c r="J358" s="731"/>
      <c r="K358" s="252"/>
      <c r="L358" s="200"/>
      <c r="M358" s="200"/>
      <c r="N358" s="67">
        <f t="shared" si="143"/>
        <v>0</v>
      </c>
    </row>
    <row r="359" spans="1:14" s="32" customFormat="1" ht="39.75" thickBot="1">
      <c r="A359" s="68" t="s">
        <v>22</v>
      </c>
      <c r="B359" s="69" t="s">
        <v>24</v>
      </c>
      <c r="C359" s="70"/>
      <c r="D359" s="71"/>
      <c r="E359" s="209"/>
      <c r="F359" s="209"/>
      <c r="G359" s="209"/>
      <c r="H359" s="209"/>
      <c r="I359" s="209"/>
      <c r="J359" s="210"/>
      <c r="K359" s="253"/>
      <c r="L359" s="211"/>
      <c r="M359" s="211"/>
      <c r="N359" s="212"/>
    </row>
    <row r="360" spans="1:14" s="32" customFormat="1" ht="21" customHeight="1" thickBot="1">
      <c r="A360" s="585" t="s">
        <v>27</v>
      </c>
      <c r="B360" s="586"/>
      <c r="C360" s="586"/>
      <c r="D360" s="586"/>
      <c r="E360" s="586"/>
      <c r="F360" s="586"/>
      <c r="G360" s="586"/>
      <c r="H360" s="586"/>
      <c r="I360" s="586"/>
      <c r="J360" s="586"/>
      <c r="K360" s="586"/>
      <c r="L360" s="586"/>
      <c r="M360" s="586"/>
      <c r="N360" s="587"/>
    </row>
    <row r="361" spans="1:14" s="32" customFormat="1" ht="19.5">
      <c r="A361" s="576" t="s">
        <v>10</v>
      </c>
      <c r="B361" s="5" t="s">
        <v>18</v>
      </c>
      <c r="C361" s="26"/>
      <c r="D361" s="27"/>
      <c r="E361" s="26"/>
      <c r="F361" s="26"/>
      <c r="G361" s="26"/>
      <c r="H361" s="26"/>
      <c r="I361" s="26"/>
      <c r="J361" s="34"/>
      <c r="K361" s="254"/>
      <c r="L361" s="4"/>
      <c r="M361" s="4"/>
      <c r="N361" s="30"/>
    </row>
    <row r="362" spans="1:14" s="32" customFormat="1">
      <c r="A362" s="577"/>
      <c r="B362" s="6" t="s">
        <v>19</v>
      </c>
      <c r="C362" s="11"/>
      <c r="D362" s="8"/>
      <c r="E362" s="11"/>
      <c r="F362" s="11"/>
      <c r="G362" s="11"/>
      <c r="H362" s="11"/>
      <c r="I362" s="11"/>
      <c r="J362" s="37"/>
      <c r="K362" s="255"/>
      <c r="L362" s="7"/>
      <c r="M362" s="7"/>
      <c r="N362" s="9"/>
    </row>
    <row r="363" spans="1:14" s="32" customFormat="1" ht="19.5">
      <c r="A363" s="15"/>
      <c r="B363" s="16" t="s">
        <v>12</v>
      </c>
      <c r="C363" s="578" t="s">
        <v>13</v>
      </c>
      <c r="D363" s="578"/>
      <c r="E363" s="578"/>
      <c r="F363" s="578"/>
      <c r="G363" s="578"/>
      <c r="H363" s="578"/>
      <c r="I363" s="578"/>
      <c r="J363" s="578"/>
      <c r="K363" s="549"/>
      <c r="L363" s="549"/>
      <c r="M363" s="549"/>
      <c r="N363" s="550"/>
    </row>
    <row r="364" spans="1:14" s="32" customFormat="1" ht="22.5" customHeight="1">
      <c r="A364" s="552" t="s">
        <v>14</v>
      </c>
      <c r="B364" s="554" t="s">
        <v>28</v>
      </c>
      <c r="C364" s="328"/>
      <c r="D364" s="196" t="s">
        <v>15</v>
      </c>
      <c r="E364" s="57"/>
      <c r="F364" s="57"/>
      <c r="G364" s="325">
        <f t="shared" ref="G364" si="144">SUM(G365:G367)</f>
        <v>0</v>
      </c>
      <c r="H364" s="57"/>
      <c r="I364" s="57"/>
      <c r="J364" s="729"/>
      <c r="K364" s="251">
        <f t="shared" ref="K364:M364" si="145">SUM(K365:K367)</f>
        <v>0</v>
      </c>
      <c r="L364" s="57">
        <f t="shared" si="145"/>
        <v>0</v>
      </c>
      <c r="M364" s="57">
        <f t="shared" si="145"/>
        <v>0</v>
      </c>
      <c r="N364" s="67">
        <f>E364+H364+I364+K364+L364+M364</f>
        <v>0</v>
      </c>
    </row>
    <row r="365" spans="1:14" s="32" customFormat="1" ht="23.25">
      <c r="A365" s="552"/>
      <c r="B365" s="555"/>
      <c r="C365" s="314"/>
      <c r="D365" s="197" t="s">
        <v>16</v>
      </c>
      <c r="E365" s="198"/>
      <c r="F365" s="198"/>
      <c r="G365" s="326"/>
      <c r="H365" s="199"/>
      <c r="I365" s="199"/>
      <c r="J365" s="730"/>
      <c r="K365" s="252"/>
      <c r="L365" s="200"/>
      <c r="M365" s="200"/>
      <c r="N365" s="233">
        <f t="shared" ref="N365:N367" si="146">E365+H365+I365+K365+L365+M365</f>
        <v>0</v>
      </c>
    </row>
    <row r="366" spans="1:14" s="32" customFormat="1" ht="23.25">
      <c r="A366" s="552"/>
      <c r="B366" s="555"/>
      <c r="C366" s="314"/>
      <c r="D366" s="197" t="s">
        <v>8</v>
      </c>
      <c r="E366" s="198"/>
      <c r="F366" s="198"/>
      <c r="G366" s="326"/>
      <c r="H366" s="199"/>
      <c r="I366" s="199"/>
      <c r="J366" s="730"/>
      <c r="K366" s="252"/>
      <c r="L366" s="200"/>
      <c r="M366" s="200"/>
      <c r="N366" s="233">
        <f t="shared" si="146"/>
        <v>0</v>
      </c>
    </row>
    <row r="367" spans="1:14" s="32" customFormat="1" ht="22.5">
      <c r="A367" s="552"/>
      <c r="B367" s="555"/>
      <c r="C367" s="315"/>
      <c r="D367" s="197" t="s">
        <v>9</v>
      </c>
      <c r="E367" s="198"/>
      <c r="F367" s="198"/>
      <c r="G367" s="326"/>
      <c r="H367" s="201"/>
      <c r="I367" s="201"/>
      <c r="J367" s="731"/>
      <c r="K367" s="252"/>
      <c r="L367" s="200"/>
      <c r="M367" s="200"/>
      <c r="N367" s="67">
        <f t="shared" si="146"/>
        <v>0</v>
      </c>
    </row>
    <row r="368" spans="1:14" s="32" customFormat="1" ht="40.5">
      <c r="A368" s="563" t="str">
        <f>E343</f>
        <v>XII</v>
      </c>
      <c r="B368" s="56" t="s">
        <v>46</v>
      </c>
      <c r="C368" s="565"/>
      <c r="D368" s="41" t="s">
        <v>7</v>
      </c>
      <c r="E368" s="213"/>
      <c r="F368" s="213"/>
      <c r="G368" s="213">
        <f t="shared" ref="G368" si="147">G369+G370+G371</f>
        <v>0</v>
      </c>
      <c r="H368" s="213"/>
      <c r="I368" s="213"/>
      <c r="J368" s="567"/>
      <c r="K368" s="248">
        <f t="shared" ref="K368:N368" si="148">K369+K370+K371</f>
        <v>0</v>
      </c>
      <c r="L368" s="213">
        <f t="shared" si="148"/>
        <v>0</v>
      </c>
      <c r="M368" s="213">
        <f t="shared" si="148"/>
        <v>0</v>
      </c>
      <c r="N368" s="214">
        <f t="shared" si="148"/>
        <v>0</v>
      </c>
    </row>
    <row r="369" spans="1:19" s="32" customFormat="1" ht="20.25" customHeight="1">
      <c r="A369" s="563"/>
      <c r="B369" s="570" t="str">
        <f>F343</f>
        <v>МЕЖДУНАРОДНАЯ КООПЕРАЦИЯ И ЭКСПОРТ</v>
      </c>
      <c r="C369" s="565"/>
      <c r="D369" s="42" t="s">
        <v>16</v>
      </c>
      <c r="E369" s="215"/>
      <c r="F369" s="215"/>
      <c r="G369" s="215"/>
      <c r="H369" s="215"/>
      <c r="I369" s="215"/>
      <c r="J369" s="568"/>
      <c r="K369" s="249"/>
      <c r="L369" s="216"/>
      <c r="M369" s="216"/>
      <c r="N369" s="311">
        <f t="shared" ref="N369:N371" si="149">E369+H369+I369+K369+L369+M369</f>
        <v>0</v>
      </c>
    </row>
    <row r="370" spans="1:19" s="32" customFormat="1" ht="20.25" customHeight="1">
      <c r="A370" s="563"/>
      <c r="B370" s="571"/>
      <c r="C370" s="565"/>
      <c r="D370" s="42" t="s">
        <v>8</v>
      </c>
      <c r="E370" s="215"/>
      <c r="F370" s="215"/>
      <c r="G370" s="215"/>
      <c r="H370" s="215"/>
      <c r="I370" s="215"/>
      <c r="J370" s="568"/>
      <c r="K370" s="249"/>
      <c r="L370" s="216"/>
      <c r="M370" s="216"/>
      <c r="N370" s="311">
        <f t="shared" si="149"/>
        <v>0</v>
      </c>
    </row>
    <row r="371" spans="1:19" s="32" customFormat="1" ht="21" customHeight="1" thickBot="1">
      <c r="A371" s="564"/>
      <c r="B371" s="572"/>
      <c r="C371" s="566"/>
      <c r="D371" s="368" t="s">
        <v>9</v>
      </c>
      <c r="E371" s="369"/>
      <c r="F371" s="369"/>
      <c r="G371" s="369"/>
      <c r="H371" s="217"/>
      <c r="I371" s="217"/>
      <c r="J371" s="569"/>
      <c r="K371" s="249"/>
      <c r="L371" s="218"/>
      <c r="M371" s="218"/>
      <c r="N371" s="312">
        <f t="shared" si="149"/>
        <v>0</v>
      </c>
    </row>
    <row r="372" spans="1:19" s="32" customFormat="1" ht="1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258"/>
    </row>
    <row r="373" spans="1:19" s="32" customFormat="1" ht="1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258"/>
    </row>
    <row r="374" spans="1:19" s="32" customFormat="1" ht="1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258"/>
    </row>
    <row r="375" spans="1:19" s="32" customFormat="1" ht="18" customHeight="1" thickBot="1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258"/>
    </row>
    <row r="376" spans="1:19" ht="39" customHeight="1" thickBot="1">
      <c r="A376" s="624" t="str">
        <f>'Приложение 2 (СВОД)'!A132:N132</f>
        <v>ИНЫЕ РАСХОДЫ МУНИЦИПАЛЬНЫХ ОБРАЗОВАНИЙ</v>
      </c>
      <c r="B376" s="625"/>
      <c r="C376" s="625"/>
      <c r="D376" s="625"/>
      <c r="E376" s="625"/>
      <c r="F376" s="625"/>
      <c r="G376" s="625"/>
      <c r="H376" s="625"/>
      <c r="I376" s="625"/>
      <c r="J376" s="625"/>
      <c r="K376" s="625"/>
      <c r="L376" s="625"/>
      <c r="M376" s="625"/>
      <c r="N376" s="626"/>
    </row>
    <row r="377" spans="1:19" s="28" customFormat="1" ht="7.5" customHeight="1" thickBot="1">
      <c r="A377" s="298"/>
      <c r="B377" s="51"/>
      <c r="C377" s="51"/>
      <c r="D377" s="51"/>
      <c r="E377" s="51"/>
      <c r="F377" s="51"/>
      <c r="G377" s="51"/>
      <c r="H377" s="51"/>
      <c r="I377" s="51"/>
      <c r="J377" s="51"/>
      <c r="K377" s="259"/>
      <c r="L377" s="51"/>
      <c r="M377" s="51"/>
      <c r="N377" s="299"/>
    </row>
    <row r="378" spans="1:19" s="40" customFormat="1" ht="22.5" customHeight="1">
      <c r="A378" s="621"/>
      <c r="B378" s="618" t="s">
        <v>44</v>
      </c>
      <c r="C378" s="645"/>
      <c r="D378" s="318" t="s">
        <v>7</v>
      </c>
      <c r="E378" s="60"/>
      <c r="F378" s="60"/>
      <c r="G378" s="60">
        <f t="shared" ref="G378:N378" si="150">SUM(G379:G381)</f>
        <v>0</v>
      </c>
      <c r="H378" s="60"/>
      <c r="I378" s="60"/>
      <c r="J378" s="627"/>
      <c r="K378" s="248">
        <f t="shared" si="150"/>
        <v>0</v>
      </c>
      <c r="L378" s="60">
        <f t="shared" si="150"/>
        <v>0</v>
      </c>
      <c r="M378" s="60">
        <f t="shared" si="150"/>
        <v>0</v>
      </c>
      <c r="N378" s="61">
        <f t="shared" si="150"/>
        <v>0</v>
      </c>
    </row>
    <row r="379" spans="1:19" s="40" customFormat="1" ht="22.5" customHeight="1">
      <c r="A379" s="622"/>
      <c r="B379" s="619"/>
      <c r="C379" s="646"/>
      <c r="D379" s="50" t="s">
        <v>16</v>
      </c>
      <c r="E379" s="75"/>
      <c r="F379" s="75"/>
      <c r="G379" s="75"/>
      <c r="H379" s="75"/>
      <c r="I379" s="75"/>
      <c r="J379" s="628"/>
      <c r="K379" s="249"/>
      <c r="L379" s="75"/>
      <c r="M379" s="75"/>
      <c r="N379" s="311">
        <f t="shared" ref="N379:N381" si="151">E379+H379+I379+K379+L379+M379</f>
        <v>0</v>
      </c>
    </row>
    <row r="380" spans="1:19" s="40" customFormat="1" ht="22.5" customHeight="1">
      <c r="A380" s="622"/>
      <c r="B380" s="619"/>
      <c r="C380" s="646"/>
      <c r="D380" s="50" t="s">
        <v>8</v>
      </c>
      <c r="E380" s="75"/>
      <c r="F380" s="75"/>
      <c r="G380" s="75"/>
      <c r="H380" s="75"/>
      <c r="I380" s="75"/>
      <c r="J380" s="628"/>
      <c r="K380" s="249"/>
      <c r="L380" s="75"/>
      <c r="M380" s="75"/>
      <c r="N380" s="311">
        <f t="shared" si="151"/>
        <v>0</v>
      </c>
    </row>
    <row r="381" spans="1:19" s="40" customFormat="1" ht="22.5" customHeight="1" thickBot="1">
      <c r="A381" s="623"/>
      <c r="B381" s="620"/>
      <c r="C381" s="647"/>
      <c r="D381" s="372" t="s">
        <v>9</v>
      </c>
      <c r="E381" s="373"/>
      <c r="F381" s="373"/>
      <c r="G381" s="373"/>
      <c r="H381" s="73"/>
      <c r="I381" s="73"/>
      <c r="J381" s="629"/>
      <c r="K381" s="249"/>
      <c r="L381" s="73"/>
      <c r="M381" s="73"/>
      <c r="N381" s="312">
        <f t="shared" si="151"/>
        <v>0</v>
      </c>
    </row>
    <row r="382" spans="1:19" ht="29.25" thickBot="1">
      <c r="A382" s="91">
        <v>1</v>
      </c>
      <c r="B382" s="648" t="s">
        <v>29</v>
      </c>
      <c r="C382" s="649"/>
      <c r="D382" s="649"/>
      <c r="E382" s="649"/>
      <c r="F382" s="649"/>
      <c r="G382" s="649"/>
      <c r="H382" s="649"/>
      <c r="I382" s="649"/>
      <c r="J382" s="649"/>
      <c r="K382" s="649"/>
      <c r="L382" s="649"/>
      <c r="M382" s="649"/>
      <c r="N382" s="650"/>
      <c r="S382" s="84"/>
    </row>
    <row r="383" spans="1:19" ht="22.5">
      <c r="A383" s="655" t="s">
        <v>31</v>
      </c>
      <c r="B383" s="656" t="s">
        <v>30</v>
      </c>
      <c r="C383" s="328"/>
      <c r="D383" s="196" t="s">
        <v>15</v>
      </c>
      <c r="E383" s="57"/>
      <c r="F383" s="57"/>
      <c r="G383" s="325">
        <f t="shared" ref="G383" si="152">SUM(G384:G386)</f>
        <v>0</v>
      </c>
      <c r="H383" s="57"/>
      <c r="I383" s="57"/>
      <c r="J383" s="729"/>
      <c r="K383" s="251">
        <f t="shared" ref="K383:M383" si="153">SUM(K384:K386)</f>
        <v>0</v>
      </c>
      <c r="L383" s="57">
        <f t="shared" si="153"/>
        <v>0</v>
      </c>
      <c r="M383" s="57">
        <f t="shared" si="153"/>
        <v>0</v>
      </c>
      <c r="N383" s="67">
        <f>E383+H383+I383+K383+L383+M383</f>
        <v>0</v>
      </c>
    </row>
    <row r="384" spans="1:19" ht="23.25">
      <c r="A384" s="634"/>
      <c r="B384" s="555"/>
      <c r="C384" s="314"/>
      <c r="D384" s="197" t="s">
        <v>16</v>
      </c>
      <c r="E384" s="198"/>
      <c r="F384" s="198"/>
      <c r="G384" s="326"/>
      <c r="H384" s="199"/>
      <c r="I384" s="199"/>
      <c r="J384" s="730"/>
      <c r="K384" s="252"/>
      <c r="L384" s="200"/>
      <c r="M384" s="200"/>
      <c r="N384" s="233">
        <f t="shared" ref="N384:N386" si="154">E384+H384+I384+K384+L384+M384</f>
        <v>0</v>
      </c>
    </row>
    <row r="385" spans="1:14" ht="23.25">
      <c r="A385" s="634"/>
      <c r="B385" s="555"/>
      <c r="C385" s="314"/>
      <c r="D385" s="197" t="s">
        <v>8</v>
      </c>
      <c r="E385" s="198"/>
      <c r="F385" s="198"/>
      <c r="G385" s="326"/>
      <c r="H385" s="199"/>
      <c r="I385" s="199"/>
      <c r="J385" s="730"/>
      <c r="K385" s="252"/>
      <c r="L385" s="200"/>
      <c r="M385" s="200"/>
      <c r="N385" s="233">
        <f t="shared" si="154"/>
        <v>0</v>
      </c>
    </row>
    <row r="386" spans="1:14" ht="22.5">
      <c r="A386" s="635"/>
      <c r="B386" s="556"/>
      <c r="C386" s="315"/>
      <c r="D386" s="197" t="s">
        <v>9</v>
      </c>
      <c r="E386" s="198"/>
      <c r="F386" s="198"/>
      <c r="G386" s="326"/>
      <c r="H386" s="201"/>
      <c r="I386" s="201"/>
      <c r="J386" s="731"/>
      <c r="K386" s="252"/>
      <c r="L386" s="200"/>
      <c r="M386" s="200"/>
      <c r="N386" s="67">
        <f t="shared" si="154"/>
        <v>0</v>
      </c>
    </row>
    <row r="387" spans="1:14" ht="22.5">
      <c r="A387" s="633" t="s">
        <v>33</v>
      </c>
      <c r="B387" s="554" t="s">
        <v>30</v>
      </c>
      <c r="C387" s="328"/>
      <c r="D387" s="196" t="s">
        <v>15</v>
      </c>
      <c r="E387" s="57"/>
      <c r="F387" s="57"/>
      <c r="G387" s="325">
        <f t="shared" ref="G387" si="155">SUM(G388:G390)</f>
        <v>0</v>
      </c>
      <c r="H387" s="57"/>
      <c r="I387" s="57"/>
      <c r="J387" s="729"/>
      <c r="K387" s="251">
        <f t="shared" ref="K387:M387" si="156">SUM(K388:K390)</f>
        <v>0</v>
      </c>
      <c r="L387" s="57">
        <f t="shared" si="156"/>
        <v>0</v>
      </c>
      <c r="M387" s="57">
        <f t="shared" si="156"/>
        <v>0</v>
      </c>
      <c r="N387" s="67">
        <f>E387+H387+I387+K387+L387+M387</f>
        <v>0</v>
      </c>
    </row>
    <row r="388" spans="1:14" ht="23.25">
      <c r="A388" s="634"/>
      <c r="B388" s="555"/>
      <c r="C388" s="314"/>
      <c r="D388" s="197" t="s">
        <v>16</v>
      </c>
      <c r="E388" s="198"/>
      <c r="F388" s="198"/>
      <c r="G388" s="326"/>
      <c r="H388" s="199"/>
      <c r="I388" s="199"/>
      <c r="J388" s="730"/>
      <c r="K388" s="252"/>
      <c r="L388" s="200"/>
      <c r="M388" s="200"/>
      <c r="N388" s="233">
        <f t="shared" ref="N388:N390" si="157">E388+H388+I388+K388+L388+M388</f>
        <v>0</v>
      </c>
    </row>
    <row r="389" spans="1:14" ht="23.25">
      <c r="A389" s="634"/>
      <c r="B389" s="555"/>
      <c r="C389" s="314"/>
      <c r="D389" s="197" t="s">
        <v>8</v>
      </c>
      <c r="E389" s="198"/>
      <c r="F389" s="198"/>
      <c r="G389" s="326"/>
      <c r="H389" s="199"/>
      <c r="I389" s="199"/>
      <c r="J389" s="730"/>
      <c r="K389" s="252"/>
      <c r="L389" s="200"/>
      <c r="M389" s="200"/>
      <c r="N389" s="233">
        <f t="shared" si="157"/>
        <v>0</v>
      </c>
    </row>
    <row r="390" spans="1:14" ht="22.5">
      <c r="A390" s="635"/>
      <c r="B390" s="556"/>
      <c r="C390" s="315"/>
      <c r="D390" s="197" t="s">
        <v>9</v>
      </c>
      <c r="E390" s="198"/>
      <c r="F390" s="198"/>
      <c r="G390" s="326"/>
      <c r="H390" s="201"/>
      <c r="I390" s="201"/>
      <c r="J390" s="731"/>
      <c r="K390" s="252"/>
      <c r="L390" s="200"/>
      <c r="M390" s="200"/>
      <c r="N390" s="67">
        <f t="shared" si="157"/>
        <v>0</v>
      </c>
    </row>
    <row r="391" spans="1:14">
      <c r="A391" s="316" t="s">
        <v>22</v>
      </c>
      <c r="B391" s="313"/>
      <c r="C391" s="317"/>
      <c r="D391" s="17"/>
      <c r="E391" s="321"/>
      <c r="F391" s="321"/>
      <c r="G391" s="321"/>
      <c r="H391" s="321"/>
      <c r="I391" s="321"/>
      <c r="J391" s="321"/>
      <c r="K391" s="260"/>
      <c r="L391" s="219"/>
      <c r="M391" s="219"/>
      <c r="N391" s="301"/>
    </row>
    <row r="392" spans="1:14">
      <c r="A392" s="302">
        <v>2</v>
      </c>
      <c r="B392" s="639" t="s">
        <v>43</v>
      </c>
      <c r="C392" s="640"/>
      <c r="D392" s="640"/>
      <c r="E392" s="640"/>
      <c r="F392" s="640"/>
      <c r="G392" s="640"/>
      <c r="H392" s="640"/>
      <c r="I392" s="640"/>
      <c r="J392" s="640"/>
      <c r="K392" s="640"/>
      <c r="L392" s="640"/>
      <c r="M392" s="640"/>
      <c r="N392" s="641"/>
    </row>
    <row r="393" spans="1:14" ht="22.5">
      <c r="A393" s="633" t="s">
        <v>32</v>
      </c>
      <c r="B393" s="554" t="s">
        <v>30</v>
      </c>
      <c r="C393" s="328"/>
      <c r="D393" s="196" t="s">
        <v>15</v>
      </c>
      <c r="E393" s="57"/>
      <c r="F393" s="57"/>
      <c r="G393" s="325">
        <f t="shared" ref="G393" si="158">SUM(G394:G396)</f>
        <v>0</v>
      </c>
      <c r="H393" s="57"/>
      <c r="I393" s="57"/>
      <c r="J393" s="729"/>
      <c r="K393" s="251">
        <f t="shared" ref="K393:M393" si="159">SUM(K394:K396)</f>
        <v>0</v>
      </c>
      <c r="L393" s="57">
        <f t="shared" si="159"/>
        <v>0</v>
      </c>
      <c r="M393" s="57">
        <f t="shared" si="159"/>
        <v>0</v>
      </c>
      <c r="N393" s="67">
        <f>E393+H393+I393+K393+L393+M393</f>
        <v>0</v>
      </c>
    </row>
    <row r="394" spans="1:14" ht="23.25">
      <c r="A394" s="634"/>
      <c r="B394" s="555"/>
      <c r="C394" s="314"/>
      <c r="D394" s="197" t="s">
        <v>16</v>
      </c>
      <c r="E394" s="198"/>
      <c r="F394" s="198"/>
      <c r="G394" s="326"/>
      <c r="H394" s="199"/>
      <c r="I394" s="199"/>
      <c r="J394" s="730"/>
      <c r="K394" s="252"/>
      <c r="L394" s="200"/>
      <c r="M394" s="200"/>
      <c r="N394" s="233">
        <f t="shared" ref="N394:N396" si="160">E394+H394+I394+K394+L394+M394</f>
        <v>0</v>
      </c>
    </row>
    <row r="395" spans="1:14" ht="23.25">
      <c r="A395" s="634"/>
      <c r="B395" s="555"/>
      <c r="C395" s="314"/>
      <c r="D395" s="197" t="s">
        <v>8</v>
      </c>
      <c r="E395" s="198"/>
      <c r="F395" s="198"/>
      <c r="G395" s="326"/>
      <c r="H395" s="199"/>
      <c r="I395" s="199"/>
      <c r="J395" s="730"/>
      <c r="K395" s="252"/>
      <c r="L395" s="200"/>
      <c r="M395" s="200"/>
      <c r="N395" s="233">
        <f t="shared" si="160"/>
        <v>0</v>
      </c>
    </row>
    <row r="396" spans="1:14" ht="22.5">
      <c r="A396" s="635"/>
      <c r="B396" s="556"/>
      <c r="C396" s="315"/>
      <c r="D396" s="197" t="s">
        <v>9</v>
      </c>
      <c r="E396" s="198"/>
      <c r="F396" s="198"/>
      <c r="G396" s="326"/>
      <c r="H396" s="201"/>
      <c r="I396" s="201"/>
      <c r="J396" s="731"/>
      <c r="K396" s="252"/>
      <c r="L396" s="200"/>
      <c r="M396" s="200"/>
      <c r="N396" s="67">
        <f t="shared" si="160"/>
        <v>0</v>
      </c>
    </row>
    <row r="397" spans="1:14" ht="22.5">
      <c r="A397" s="633" t="s">
        <v>32</v>
      </c>
      <c r="B397" s="554" t="s">
        <v>30</v>
      </c>
      <c r="C397" s="328"/>
      <c r="D397" s="196" t="s">
        <v>15</v>
      </c>
      <c r="E397" s="57"/>
      <c r="F397" s="57"/>
      <c r="G397" s="325">
        <f t="shared" ref="G397" si="161">SUM(G398:G400)</f>
        <v>0</v>
      </c>
      <c r="H397" s="57"/>
      <c r="I397" s="57"/>
      <c r="J397" s="729"/>
      <c r="K397" s="251">
        <f t="shared" ref="K397:M397" si="162">SUM(K398:K400)</f>
        <v>0</v>
      </c>
      <c r="L397" s="57">
        <f t="shared" si="162"/>
        <v>0</v>
      </c>
      <c r="M397" s="57">
        <f t="shared" si="162"/>
        <v>0</v>
      </c>
      <c r="N397" s="67">
        <f>E397+H397+I397+K397+L397+M397</f>
        <v>0</v>
      </c>
    </row>
    <row r="398" spans="1:14" ht="23.25">
      <c r="A398" s="634"/>
      <c r="B398" s="555"/>
      <c r="C398" s="314"/>
      <c r="D398" s="197" t="s">
        <v>16</v>
      </c>
      <c r="E398" s="198"/>
      <c r="F398" s="198"/>
      <c r="G398" s="326"/>
      <c r="H398" s="199"/>
      <c r="I398" s="199"/>
      <c r="J398" s="730"/>
      <c r="K398" s="252"/>
      <c r="L398" s="200"/>
      <c r="M398" s="200"/>
      <c r="N398" s="233">
        <f t="shared" ref="N398:N400" si="163">E398+H398+I398+K398+L398+M398</f>
        <v>0</v>
      </c>
    </row>
    <row r="399" spans="1:14" ht="23.25">
      <c r="A399" s="634"/>
      <c r="B399" s="555"/>
      <c r="C399" s="314"/>
      <c r="D399" s="197" t="s">
        <v>8</v>
      </c>
      <c r="E399" s="198"/>
      <c r="F399" s="198"/>
      <c r="G399" s="326"/>
      <c r="H399" s="199"/>
      <c r="I399" s="199"/>
      <c r="J399" s="730"/>
      <c r="K399" s="252"/>
      <c r="L399" s="200"/>
      <c r="M399" s="200"/>
      <c r="N399" s="233">
        <f t="shared" si="163"/>
        <v>0</v>
      </c>
    </row>
    <row r="400" spans="1:14" ht="22.5">
      <c r="A400" s="635"/>
      <c r="B400" s="556"/>
      <c r="C400" s="315"/>
      <c r="D400" s="197" t="s">
        <v>9</v>
      </c>
      <c r="E400" s="198"/>
      <c r="F400" s="198"/>
      <c r="G400" s="326"/>
      <c r="H400" s="201"/>
      <c r="I400" s="201"/>
      <c r="J400" s="731"/>
      <c r="K400" s="252"/>
      <c r="L400" s="200"/>
      <c r="M400" s="200"/>
      <c r="N400" s="67">
        <f t="shared" si="163"/>
        <v>0</v>
      </c>
    </row>
    <row r="401" spans="1:14">
      <c r="A401" s="316" t="s">
        <v>42</v>
      </c>
      <c r="B401" s="313"/>
      <c r="C401" s="317"/>
      <c r="D401" s="17"/>
      <c r="E401" s="321"/>
      <c r="F401" s="321"/>
      <c r="G401" s="321"/>
      <c r="H401" s="321"/>
      <c r="I401" s="321"/>
      <c r="J401" s="321"/>
      <c r="K401" s="260"/>
      <c r="L401" s="219"/>
      <c r="M401" s="219"/>
      <c r="N401" s="301"/>
    </row>
    <row r="402" spans="1:14">
      <c r="A402" s="302">
        <v>3</v>
      </c>
      <c r="B402" s="639" t="s">
        <v>35</v>
      </c>
      <c r="C402" s="640"/>
      <c r="D402" s="640"/>
      <c r="E402" s="640"/>
      <c r="F402" s="640"/>
      <c r="G402" s="640"/>
      <c r="H402" s="640"/>
      <c r="I402" s="640"/>
      <c r="J402" s="640"/>
      <c r="K402" s="640"/>
      <c r="L402" s="640"/>
      <c r="M402" s="640"/>
      <c r="N402" s="641"/>
    </row>
    <row r="403" spans="1:14" s="28" customFormat="1" ht="22.5">
      <c r="A403" s="633" t="s">
        <v>37</v>
      </c>
      <c r="B403" s="554" t="s">
        <v>30</v>
      </c>
      <c r="C403" s="328"/>
      <c r="D403" s="196" t="s">
        <v>15</v>
      </c>
      <c r="E403" s="57"/>
      <c r="F403" s="57"/>
      <c r="G403" s="325">
        <f t="shared" ref="G403" si="164">SUM(G404:G406)</f>
        <v>0</v>
      </c>
      <c r="H403" s="57"/>
      <c r="I403" s="57"/>
      <c r="J403" s="729"/>
      <c r="K403" s="251">
        <f t="shared" ref="K403:M403" si="165">SUM(K404:K406)</f>
        <v>0</v>
      </c>
      <c r="L403" s="57">
        <f t="shared" si="165"/>
        <v>0</v>
      </c>
      <c r="M403" s="57">
        <f t="shared" si="165"/>
        <v>0</v>
      </c>
      <c r="N403" s="67">
        <f>E403+H403+I403+K403+L403+M403</f>
        <v>0</v>
      </c>
    </row>
    <row r="404" spans="1:14" s="28" customFormat="1" ht="23.25">
      <c r="A404" s="634"/>
      <c r="B404" s="555"/>
      <c r="C404" s="314"/>
      <c r="D404" s="197" t="s">
        <v>16</v>
      </c>
      <c r="E404" s="198"/>
      <c r="F404" s="198"/>
      <c r="G404" s="326"/>
      <c r="H404" s="199"/>
      <c r="I404" s="199"/>
      <c r="J404" s="730"/>
      <c r="K404" s="252"/>
      <c r="L404" s="200"/>
      <c r="M404" s="200"/>
      <c r="N404" s="233">
        <f t="shared" ref="N404:N406" si="166">E404+H404+I404+K404+L404+M404</f>
        <v>0</v>
      </c>
    </row>
    <row r="405" spans="1:14" s="28" customFormat="1" ht="23.25">
      <c r="A405" s="634"/>
      <c r="B405" s="555"/>
      <c r="C405" s="314"/>
      <c r="D405" s="197" t="s">
        <v>8</v>
      </c>
      <c r="E405" s="198"/>
      <c r="F405" s="198"/>
      <c r="G405" s="326"/>
      <c r="H405" s="199"/>
      <c r="I405" s="199"/>
      <c r="J405" s="730"/>
      <c r="K405" s="252"/>
      <c r="L405" s="200"/>
      <c r="M405" s="200"/>
      <c r="N405" s="233">
        <f t="shared" si="166"/>
        <v>0</v>
      </c>
    </row>
    <row r="406" spans="1:14" s="28" customFormat="1" ht="22.5">
      <c r="A406" s="635"/>
      <c r="B406" s="556"/>
      <c r="C406" s="315"/>
      <c r="D406" s="197" t="s">
        <v>9</v>
      </c>
      <c r="E406" s="198"/>
      <c r="F406" s="198"/>
      <c r="G406" s="326"/>
      <c r="H406" s="201"/>
      <c r="I406" s="201"/>
      <c r="J406" s="731"/>
      <c r="K406" s="252"/>
      <c r="L406" s="200"/>
      <c r="M406" s="200"/>
      <c r="N406" s="67">
        <f t="shared" si="166"/>
        <v>0</v>
      </c>
    </row>
    <row r="407" spans="1:14" ht="22.5">
      <c r="A407" s="633" t="s">
        <v>40</v>
      </c>
      <c r="B407" s="554" t="s">
        <v>30</v>
      </c>
      <c r="C407" s="328"/>
      <c r="D407" s="196" t="s">
        <v>15</v>
      </c>
      <c r="E407" s="57"/>
      <c r="F407" s="57"/>
      <c r="G407" s="325">
        <f t="shared" ref="G407" si="167">SUM(G408:G410)</f>
        <v>0</v>
      </c>
      <c r="H407" s="57"/>
      <c r="I407" s="57"/>
      <c r="J407" s="729"/>
      <c r="K407" s="251">
        <f t="shared" ref="K407:M407" si="168">SUM(K408:K410)</f>
        <v>0</v>
      </c>
      <c r="L407" s="57">
        <f t="shared" si="168"/>
        <v>0</v>
      </c>
      <c r="M407" s="57">
        <f t="shared" si="168"/>
        <v>0</v>
      </c>
      <c r="N407" s="67">
        <f>E407+H407+I407+K407+L407+M407</f>
        <v>0</v>
      </c>
    </row>
    <row r="408" spans="1:14" ht="23.25">
      <c r="A408" s="634"/>
      <c r="B408" s="555"/>
      <c r="C408" s="314"/>
      <c r="D408" s="197" t="s">
        <v>16</v>
      </c>
      <c r="E408" s="198"/>
      <c r="F408" s="198"/>
      <c r="G408" s="326"/>
      <c r="H408" s="199"/>
      <c r="I408" s="199"/>
      <c r="J408" s="730"/>
      <c r="K408" s="252"/>
      <c r="L408" s="200"/>
      <c r="M408" s="200"/>
      <c r="N408" s="233">
        <f t="shared" ref="N408:N410" si="169">E408+H408+I408+K408+L408+M408</f>
        <v>0</v>
      </c>
    </row>
    <row r="409" spans="1:14" ht="23.25">
      <c r="A409" s="634"/>
      <c r="B409" s="555"/>
      <c r="C409" s="314"/>
      <c r="D409" s="197" t="s">
        <v>8</v>
      </c>
      <c r="E409" s="198"/>
      <c r="F409" s="198"/>
      <c r="G409" s="326"/>
      <c r="H409" s="199"/>
      <c r="I409" s="199"/>
      <c r="J409" s="730"/>
      <c r="K409" s="252"/>
      <c r="L409" s="200"/>
      <c r="M409" s="200"/>
      <c r="N409" s="233">
        <f t="shared" si="169"/>
        <v>0</v>
      </c>
    </row>
    <row r="410" spans="1:14" ht="22.5">
      <c r="A410" s="635"/>
      <c r="B410" s="556"/>
      <c r="C410" s="315"/>
      <c r="D410" s="197" t="s">
        <v>9</v>
      </c>
      <c r="E410" s="198"/>
      <c r="F410" s="198"/>
      <c r="G410" s="326"/>
      <c r="H410" s="201"/>
      <c r="I410" s="201"/>
      <c r="J410" s="731"/>
      <c r="K410" s="252"/>
      <c r="L410" s="200"/>
      <c r="M410" s="200"/>
      <c r="N410" s="67">
        <f t="shared" si="169"/>
        <v>0</v>
      </c>
    </row>
    <row r="411" spans="1:14">
      <c r="A411" s="316" t="s">
        <v>42</v>
      </c>
      <c r="B411" s="313"/>
      <c r="C411" s="317"/>
      <c r="D411" s="17"/>
      <c r="E411" s="321"/>
      <c r="F411" s="321"/>
      <c r="G411" s="321"/>
      <c r="H411" s="321"/>
      <c r="I411" s="321"/>
      <c r="J411" s="321"/>
      <c r="K411" s="260"/>
      <c r="L411" s="219"/>
      <c r="M411" s="219"/>
      <c r="N411" s="301"/>
    </row>
    <row r="412" spans="1:14" s="32" customFormat="1">
      <c r="A412" s="302">
        <v>4</v>
      </c>
      <c r="B412" s="639" t="s">
        <v>36</v>
      </c>
      <c r="C412" s="640"/>
      <c r="D412" s="640"/>
      <c r="E412" s="640"/>
      <c r="F412" s="640"/>
      <c r="G412" s="640"/>
      <c r="H412" s="640"/>
      <c r="I412" s="640"/>
      <c r="J412" s="640"/>
      <c r="K412" s="640"/>
      <c r="L412" s="640"/>
      <c r="M412" s="640"/>
      <c r="N412" s="641"/>
    </row>
    <row r="413" spans="1:14" ht="22.5">
      <c r="A413" s="633" t="s">
        <v>38</v>
      </c>
      <c r="B413" s="554" t="s">
        <v>30</v>
      </c>
      <c r="C413" s="328"/>
      <c r="D413" s="196" t="s">
        <v>15</v>
      </c>
      <c r="E413" s="57"/>
      <c r="F413" s="57"/>
      <c r="G413" s="325">
        <f t="shared" ref="G413" si="170">SUM(G414:G416)</f>
        <v>0</v>
      </c>
      <c r="H413" s="57"/>
      <c r="I413" s="57"/>
      <c r="J413" s="729"/>
      <c r="K413" s="251">
        <f t="shared" ref="K413:M413" si="171">SUM(K414:K416)</f>
        <v>0</v>
      </c>
      <c r="L413" s="57">
        <f t="shared" si="171"/>
        <v>0</v>
      </c>
      <c r="M413" s="57">
        <f t="shared" si="171"/>
        <v>0</v>
      </c>
      <c r="N413" s="67">
        <f>E413+H413+I413+K413+L413+M413</f>
        <v>0</v>
      </c>
    </row>
    <row r="414" spans="1:14" ht="23.25">
      <c r="A414" s="634"/>
      <c r="B414" s="555"/>
      <c r="C414" s="314"/>
      <c r="D414" s="197" t="s">
        <v>16</v>
      </c>
      <c r="E414" s="198"/>
      <c r="F414" s="198"/>
      <c r="G414" s="326"/>
      <c r="H414" s="199"/>
      <c r="I414" s="199"/>
      <c r="J414" s="730"/>
      <c r="K414" s="252"/>
      <c r="L414" s="200"/>
      <c r="M414" s="200"/>
      <c r="N414" s="233">
        <f t="shared" ref="N414:N416" si="172">E414+H414+I414+K414+L414+M414</f>
        <v>0</v>
      </c>
    </row>
    <row r="415" spans="1:14" ht="23.25">
      <c r="A415" s="634"/>
      <c r="B415" s="555"/>
      <c r="C415" s="314"/>
      <c r="D415" s="197" t="s">
        <v>8</v>
      </c>
      <c r="E415" s="198"/>
      <c r="F415" s="198"/>
      <c r="G415" s="326"/>
      <c r="H415" s="199"/>
      <c r="I415" s="199"/>
      <c r="J415" s="730"/>
      <c r="K415" s="252"/>
      <c r="L415" s="200"/>
      <c r="M415" s="200"/>
      <c r="N415" s="233">
        <f t="shared" si="172"/>
        <v>0</v>
      </c>
    </row>
    <row r="416" spans="1:14" ht="22.5">
      <c r="A416" s="635"/>
      <c r="B416" s="556"/>
      <c r="C416" s="315"/>
      <c r="D416" s="197" t="s">
        <v>9</v>
      </c>
      <c r="E416" s="198"/>
      <c r="F416" s="198"/>
      <c r="G416" s="326"/>
      <c r="H416" s="201"/>
      <c r="I416" s="201"/>
      <c r="J416" s="731"/>
      <c r="K416" s="252"/>
      <c r="L416" s="200"/>
      <c r="M416" s="200"/>
      <c r="N416" s="67">
        <f t="shared" si="172"/>
        <v>0</v>
      </c>
    </row>
    <row r="417" spans="1:14" ht="22.5">
      <c r="A417" s="633" t="s">
        <v>41</v>
      </c>
      <c r="B417" s="554" t="s">
        <v>30</v>
      </c>
      <c r="C417" s="328"/>
      <c r="D417" s="196" t="s">
        <v>15</v>
      </c>
      <c r="E417" s="57"/>
      <c r="F417" s="57"/>
      <c r="G417" s="325">
        <f t="shared" ref="G417" si="173">SUM(G418:G420)</f>
        <v>0</v>
      </c>
      <c r="H417" s="57"/>
      <c r="I417" s="57"/>
      <c r="J417" s="729"/>
      <c r="K417" s="251">
        <f t="shared" ref="K417:M417" si="174">SUM(K418:K420)</f>
        <v>0</v>
      </c>
      <c r="L417" s="57">
        <f t="shared" si="174"/>
        <v>0</v>
      </c>
      <c r="M417" s="57">
        <f t="shared" si="174"/>
        <v>0</v>
      </c>
      <c r="N417" s="67">
        <f>E417+H417+I417+K417+L417+M417</f>
        <v>0</v>
      </c>
    </row>
    <row r="418" spans="1:14" ht="23.25">
      <c r="A418" s="634"/>
      <c r="B418" s="555"/>
      <c r="C418" s="314"/>
      <c r="D418" s="197" t="s">
        <v>16</v>
      </c>
      <c r="E418" s="198"/>
      <c r="F418" s="198"/>
      <c r="G418" s="326"/>
      <c r="H418" s="199"/>
      <c r="I418" s="199"/>
      <c r="J418" s="730"/>
      <c r="K418" s="252"/>
      <c r="L418" s="200"/>
      <c r="M418" s="200"/>
      <c r="N418" s="233">
        <f t="shared" ref="N418:N420" si="175">E418+H418+I418+K418+L418+M418</f>
        <v>0</v>
      </c>
    </row>
    <row r="419" spans="1:14" ht="23.25">
      <c r="A419" s="634"/>
      <c r="B419" s="555"/>
      <c r="C419" s="314"/>
      <c r="D419" s="197" t="s">
        <v>8</v>
      </c>
      <c r="E419" s="198"/>
      <c r="F419" s="198"/>
      <c r="G419" s="326"/>
      <c r="H419" s="199"/>
      <c r="I419" s="199"/>
      <c r="J419" s="730"/>
      <c r="K419" s="252"/>
      <c r="L419" s="200"/>
      <c r="M419" s="200"/>
      <c r="N419" s="233">
        <f t="shared" si="175"/>
        <v>0</v>
      </c>
    </row>
    <row r="420" spans="1:14" ht="22.5">
      <c r="A420" s="635"/>
      <c r="B420" s="556"/>
      <c r="C420" s="315"/>
      <c r="D420" s="197" t="s">
        <v>9</v>
      </c>
      <c r="E420" s="198"/>
      <c r="F420" s="198"/>
      <c r="G420" s="326"/>
      <c r="H420" s="201"/>
      <c r="I420" s="201"/>
      <c r="J420" s="731"/>
      <c r="K420" s="252"/>
      <c r="L420" s="200"/>
      <c r="M420" s="200"/>
      <c r="N420" s="67">
        <f t="shared" si="175"/>
        <v>0</v>
      </c>
    </row>
    <row r="421" spans="1:14">
      <c r="A421" s="316" t="s">
        <v>42</v>
      </c>
      <c r="B421" s="313"/>
      <c r="C421" s="317"/>
      <c r="D421" s="17"/>
      <c r="E421" s="321"/>
      <c r="F421" s="321"/>
      <c r="G421" s="321"/>
      <c r="H421" s="321"/>
      <c r="I421" s="321"/>
      <c r="J421" s="321"/>
      <c r="K421" s="260"/>
      <c r="L421" s="219"/>
      <c r="M421" s="219"/>
      <c r="N421" s="301"/>
    </row>
    <row r="422" spans="1:14">
      <c r="A422" s="302">
        <v>5</v>
      </c>
      <c r="B422" s="639" t="s">
        <v>39</v>
      </c>
      <c r="C422" s="640"/>
      <c r="D422" s="640"/>
      <c r="E422" s="640"/>
      <c r="F422" s="640"/>
      <c r="G422" s="640"/>
      <c r="H422" s="640"/>
      <c r="I422" s="640"/>
      <c r="J422" s="640"/>
      <c r="K422" s="640"/>
      <c r="L422" s="640"/>
      <c r="M422" s="640"/>
      <c r="N422" s="641"/>
    </row>
    <row r="423" spans="1:14" ht="22.5">
      <c r="A423" s="633" t="s">
        <v>91</v>
      </c>
      <c r="B423" s="554" t="s">
        <v>30</v>
      </c>
      <c r="C423" s="328"/>
      <c r="D423" s="196" t="s">
        <v>15</v>
      </c>
      <c r="E423" s="57"/>
      <c r="F423" s="57"/>
      <c r="G423" s="325">
        <f t="shared" ref="G423" si="176">SUM(G424:G426)</f>
        <v>0</v>
      </c>
      <c r="H423" s="57"/>
      <c r="I423" s="57"/>
      <c r="J423" s="729"/>
      <c r="K423" s="251">
        <f t="shared" ref="K423:M423" si="177">SUM(K424:K426)</f>
        <v>0</v>
      </c>
      <c r="L423" s="57">
        <f t="shared" si="177"/>
        <v>0</v>
      </c>
      <c r="M423" s="57">
        <f t="shared" si="177"/>
        <v>0</v>
      </c>
      <c r="N423" s="67">
        <f>E423+H423+I423+K423+L423+M423</f>
        <v>0</v>
      </c>
    </row>
    <row r="424" spans="1:14" ht="23.25">
      <c r="A424" s="634"/>
      <c r="B424" s="555"/>
      <c r="C424" s="314"/>
      <c r="D424" s="197" t="s">
        <v>16</v>
      </c>
      <c r="E424" s="198"/>
      <c r="F424" s="198"/>
      <c r="G424" s="326"/>
      <c r="H424" s="199"/>
      <c r="I424" s="199"/>
      <c r="J424" s="730"/>
      <c r="K424" s="252"/>
      <c r="L424" s="200"/>
      <c r="M424" s="200"/>
      <c r="N424" s="233">
        <f t="shared" ref="N424:N426" si="178">E424+H424+I424+K424+L424+M424</f>
        <v>0</v>
      </c>
    </row>
    <row r="425" spans="1:14" ht="23.25">
      <c r="A425" s="634"/>
      <c r="B425" s="555"/>
      <c r="C425" s="314"/>
      <c r="D425" s="197" t="s">
        <v>8</v>
      </c>
      <c r="E425" s="198"/>
      <c r="F425" s="198"/>
      <c r="G425" s="326"/>
      <c r="H425" s="199"/>
      <c r="I425" s="199"/>
      <c r="J425" s="730"/>
      <c r="K425" s="252"/>
      <c r="L425" s="200"/>
      <c r="M425" s="200"/>
      <c r="N425" s="233">
        <f t="shared" si="178"/>
        <v>0</v>
      </c>
    </row>
    <row r="426" spans="1:14" ht="22.5">
      <c r="A426" s="635"/>
      <c r="B426" s="556"/>
      <c r="C426" s="315"/>
      <c r="D426" s="197" t="s">
        <v>9</v>
      </c>
      <c r="E426" s="198"/>
      <c r="F426" s="198"/>
      <c r="G426" s="326"/>
      <c r="H426" s="201"/>
      <c r="I426" s="201"/>
      <c r="J426" s="731"/>
      <c r="K426" s="252"/>
      <c r="L426" s="200"/>
      <c r="M426" s="200"/>
      <c r="N426" s="67">
        <f t="shared" si="178"/>
        <v>0</v>
      </c>
    </row>
    <row r="427" spans="1:14" s="40" customFormat="1" ht="21" customHeight="1">
      <c r="A427" s="634" t="s">
        <v>92</v>
      </c>
      <c r="B427" s="555" t="s">
        <v>30</v>
      </c>
      <c r="C427" s="329"/>
      <c r="D427" s="196" t="s">
        <v>15</v>
      </c>
      <c r="E427" s="57"/>
      <c r="F427" s="57"/>
      <c r="G427" s="325">
        <f t="shared" ref="G427" si="179">SUM(G428:G430)</f>
        <v>0</v>
      </c>
      <c r="H427" s="330"/>
      <c r="I427" s="330"/>
      <c r="J427" s="732"/>
      <c r="K427" s="261"/>
    </row>
    <row r="428" spans="1:14" s="40" customFormat="1" ht="21" customHeight="1">
      <c r="A428" s="634"/>
      <c r="B428" s="555"/>
      <c r="C428" s="314"/>
      <c r="D428" s="197" t="s">
        <v>16</v>
      </c>
      <c r="E428" s="198"/>
      <c r="F428" s="198"/>
      <c r="G428" s="326"/>
      <c r="H428" s="199"/>
      <c r="I428" s="199"/>
      <c r="J428" s="730"/>
      <c r="K428" s="261"/>
    </row>
    <row r="429" spans="1:14" s="40" customFormat="1" ht="21" customHeight="1">
      <c r="A429" s="634"/>
      <c r="B429" s="555"/>
      <c r="C429" s="314"/>
      <c r="D429" s="197" t="s">
        <v>8</v>
      </c>
      <c r="E429" s="198"/>
      <c r="F429" s="198"/>
      <c r="G429" s="326"/>
      <c r="H429" s="199"/>
      <c r="I429" s="199"/>
      <c r="J429" s="730"/>
      <c r="K429" s="261"/>
    </row>
    <row r="430" spans="1:14" s="40" customFormat="1" ht="21" customHeight="1">
      <c r="A430" s="635"/>
      <c r="B430" s="556"/>
      <c r="C430" s="315"/>
      <c r="D430" s="197" t="s">
        <v>9</v>
      </c>
      <c r="E430" s="198"/>
      <c r="F430" s="198"/>
      <c r="G430" s="326"/>
      <c r="H430" s="201"/>
      <c r="I430" s="201"/>
      <c r="J430" s="731"/>
      <c r="K430" s="261"/>
    </row>
    <row r="431" spans="1:14" ht="21" thickBot="1">
      <c r="A431" s="303" t="s">
        <v>42</v>
      </c>
      <c r="B431" s="322"/>
      <c r="C431" s="322"/>
      <c r="D431" s="323"/>
      <c r="E431" s="324"/>
      <c r="F431" s="324"/>
      <c r="G431" s="324"/>
      <c r="H431" s="324"/>
      <c r="I431" s="324"/>
      <c r="J431" s="324"/>
    </row>
  </sheetData>
  <mergeCells count="348">
    <mergeCell ref="C10:C13"/>
    <mergeCell ref="J10:J13"/>
    <mergeCell ref="A2:J2"/>
    <mergeCell ref="K2:N2"/>
    <mergeCell ref="C3:D3"/>
    <mergeCell ref="E3:I3"/>
    <mergeCell ref="J3:J4"/>
    <mergeCell ref="L3:M3"/>
    <mergeCell ref="N3:N4"/>
    <mergeCell ref="A16:N16"/>
    <mergeCell ref="A17:A18"/>
    <mergeCell ref="C19:J19"/>
    <mergeCell ref="K19:N19"/>
    <mergeCell ref="A20:A23"/>
    <mergeCell ref="B20:B23"/>
    <mergeCell ref="J20:J23"/>
    <mergeCell ref="A5:A8"/>
    <mergeCell ref="A45:N45"/>
    <mergeCell ref="A40:A43"/>
    <mergeCell ref="C40:C43"/>
    <mergeCell ref="J40:J43"/>
    <mergeCell ref="B41:B43"/>
    <mergeCell ref="A24:A25"/>
    <mergeCell ref="C26:J26"/>
    <mergeCell ref="K26:N26"/>
    <mergeCell ref="A27:A30"/>
    <mergeCell ref="B27:B30"/>
    <mergeCell ref="J27:J30"/>
    <mergeCell ref="B5:B8"/>
    <mergeCell ref="C5:C8"/>
    <mergeCell ref="J5:J8"/>
    <mergeCell ref="A10:A13"/>
    <mergeCell ref="B10:B13"/>
    <mergeCell ref="A46:A47"/>
    <mergeCell ref="A32:N32"/>
    <mergeCell ref="A33:A34"/>
    <mergeCell ref="C35:J35"/>
    <mergeCell ref="K35:N35"/>
    <mergeCell ref="A36:A39"/>
    <mergeCell ref="B36:B39"/>
    <mergeCell ref="J36:J39"/>
    <mergeCell ref="A58:A61"/>
    <mergeCell ref="B58:B61"/>
    <mergeCell ref="J58:J61"/>
    <mergeCell ref="A62:A63"/>
    <mergeCell ref="C64:J64"/>
    <mergeCell ref="A48:A49"/>
    <mergeCell ref="A50:A51"/>
    <mergeCell ref="A52:A53"/>
    <mergeCell ref="A54:N54"/>
    <mergeCell ref="A55:A56"/>
    <mergeCell ref="C57:J57"/>
    <mergeCell ref="K57:N57"/>
    <mergeCell ref="A71:A72"/>
    <mergeCell ref="C73:J73"/>
    <mergeCell ref="K73:N73"/>
    <mergeCell ref="A74:A77"/>
    <mergeCell ref="B74:B77"/>
    <mergeCell ref="J74:J77"/>
    <mergeCell ref="K64:N64"/>
    <mergeCell ref="A65:A68"/>
    <mergeCell ref="B65:B68"/>
    <mergeCell ref="J65:J68"/>
    <mergeCell ref="A70:N70"/>
    <mergeCell ref="C86:J86"/>
    <mergeCell ref="K86:N86"/>
    <mergeCell ref="A87:A90"/>
    <mergeCell ref="B87:B90"/>
    <mergeCell ref="J87:J90"/>
    <mergeCell ref="A78:A81"/>
    <mergeCell ref="C78:C81"/>
    <mergeCell ref="J78:J81"/>
    <mergeCell ref="B79:B81"/>
    <mergeCell ref="A83:N83"/>
    <mergeCell ref="A84:A85"/>
    <mergeCell ref="A99:N99"/>
    <mergeCell ref="A100:A101"/>
    <mergeCell ref="C102:J102"/>
    <mergeCell ref="K102:N102"/>
    <mergeCell ref="A103:A106"/>
    <mergeCell ref="B103:B106"/>
    <mergeCell ref="J103:J106"/>
    <mergeCell ref="A91:A92"/>
    <mergeCell ref="C93:J93"/>
    <mergeCell ref="K93:N93"/>
    <mergeCell ref="A94:A97"/>
    <mergeCell ref="B94:B97"/>
    <mergeCell ref="J94:J97"/>
    <mergeCell ref="C115:J115"/>
    <mergeCell ref="K115:N115"/>
    <mergeCell ref="A116:A119"/>
    <mergeCell ref="B116:B119"/>
    <mergeCell ref="J116:J119"/>
    <mergeCell ref="A107:A110"/>
    <mergeCell ref="C107:C110"/>
    <mergeCell ref="J107:J110"/>
    <mergeCell ref="B108:B110"/>
    <mergeCell ref="A112:N112"/>
    <mergeCell ref="A113:A114"/>
    <mergeCell ref="A128:N128"/>
    <mergeCell ref="A129:A130"/>
    <mergeCell ref="C131:J131"/>
    <mergeCell ref="K131:N131"/>
    <mergeCell ref="A132:A135"/>
    <mergeCell ref="B132:B135"/>
    <mergeCell ref="J132:J135"/>
    <mergeCell ref="A120:A121"/>
    <mergeCell ref="C122:J122"/>
    <mergeCell ref="K122:N122"/>
    <mergeCell ref="A123:A126"/>
    <mergeCell ref="B123:B126"/>
    <mergeCell ref="J123:J126"/>
    <mergeCell ref="C144:J144"/>
    <mergeCell ref="K144:N144"/>
    <mergeCell ref="A145:A148"/>
    <mergeCell ref="B145:B148"/>
    <mergeCell ref="J145:J148"/>
    <mergeCell ref="A136:A139"/>
    <mergeCell ref="C136:C139"/>
    <mergeCell ref="J136:J139"/>
    <mergeCell ref="B137:B139"/>
    <mergeCell ref="A141:N141"/>
    <mergeCell ref="A142:A143"/>
    <mergeCell ref="A157:N157"/>
    <mergeCell ref="A158:A159"/>
    <mergeCell ref="C160:J160"/>
    <mergeCell ref="K160:N160"/>
    <mergeCell ref="A161:A164"/>
    <mergeCell ref="B161:B164"/>
    <mergeCell ref="J161:J164"/>
    <mergeCell ref="A149:A150"/>
    <mergeCell ref="C151:J151"/>
    <mergeCell ref="K151:N151"/>
    <mergeCell ref="A152:A155"/>
    <mergeCell ref="B152:B155"/>
    <mergeCell ref="J152:J155"/>
    <mergeCell ref="C173:J173"/>
    <mergeCell ref="K173:N173"/>
    <mergeCell ref="A174:A177"/>
    <mergeCell ref="B174:B177"/>
    <mergeCell ref="J174:J177"/>
    <mergeCell ref="A165:A168"/>
    <mergeCell ref="C165:C168"/>
    <mergeCell ref="J165:J168"/>
    <mergeCell ref="B166:B168"/>
    <mergeCell ref="A170:N170"/>
    <mergeCell ref="A171:A172"/>
    <mergeCell ref="A186:N186"/>
    <mergeCell ref="A187:A188"/>
    <mergeCell ref="C189:J189"/>
    <mergeCell ref="K189:N189"/>
    <mergeCell ref="A190:A193"/>
    <mergeCell ref="B190:B193"/>
    <mergeCell ref="J190:J193"/>
    <mergeCell ref="A178:A179"/>
    <mergeCell ref="C180:J180"/>
    <mergeCell ref="K180:N180"/>
    <mergeCell ref="A181:A184"/>
    <mergeCell ref="B181:B184"/>
    <mergeCell ref="J181:J184"/>
    <mergeCell ref="C202:J202"/>
    <mergeCell ref="K202:N202"/>
    <mergeCell ref="A203:A206"/>
    <mergeCell ref="B203:B206"/>
    <mergeCell ref="J203:J206"/>
    <mergeCell ref="A194:A197"/>
    <mergeCell ref="C194:C197"/>
    <mergeCell ref="J194:J197"/>
    <mergeCell ref="B195:B197"/>
    <mergeCell ref="A199:N199"/>
    <mergeCell ref="A200:A201"/>
    <mergeCell ref="A215:N215"/>
    <mergeCell ref="A216:A217"/>
    <mergeCell ref="C218:J218"/>
    <mergeCell ref="K218:N218"/>
    <mergeCell ref="A219:A222"/>
    <mergeCell ref="B219:B222"/>
    <mergeCell ref="J219:J222"/>
    <mergeCell ref="A207:A208"/>
    <mergeCell ref="C209:J209"/>
    <mergeCell ref="K209:N209"/>
    <mergeCell ref="A210:A213"/>
    <mergeCell ref="B210:B213"/>
    <mergeCell ref="J210:J213"/>
    <mergeCell ref="C231:J231"/>
    <mergeCell ref="K231:N231"/>
    <mergeCell ref="A232:A235"/>
    <mergeCell ref="B232:B235"/>
    <mergeCell ref="J232:J235"/>
    <mergeCell ref="A223:A226"/>
    <mergeCell ref="C223:C226"/>
    <mergeCell ref="J223:J226"/>
    <mergeCell ref="B224:B226"/>
    <mergeCell ref="A228:N228"/>
    <mergeCell ref="A229:A230"/>
    <mergeCell ref="A244:N244"/>
    <mergeCell ref="A245:A246"/>
    <mergeCell ref="C247:J247"/>
    <mergeCell ref="K247:N247"/>
    <mergeCell ref="A248:A251"/>
    <mergeCell ref="B248:B251"/>
    <mergeCell ref="J248:J251"/>
    <mergeCell ref="A236:A237"/>
    <mergeCell ref="C238:J238"/>
    <mergeCell ref="K238:N238"/>
    <mergeCell ref="A239:A242"/>
    <mergeCell ref="B239:B242"/>
    <mergeCell ref="J239:J242"/>
    <mergeCell ref="C260:J260"/>
    <mergeCell ref="K260:N260"/>
    <mergeCell ref="A261:A264"/>
    <mergeCell ref="B261:B264"/>
    <mergeCell ref="J261:J264"/>
    <mergeCell ref="A252:A255"/>
    <mergeCell ref="C252:C255"/>
    <mergeCell ref="J252:J255"/>
    <mergeCell ref="B253:B255"/>
    <mergeCell ref="A257:N257"/>
    <mergeCell ref="A258:A259"/>
    <mergeCell ref="A273:N273"/>
    <mergeCell ref="A274:A275"/>
    <mergeCell ref="C276:J276"/>
    <mergeCell ref="K276:N276"/>
    <mergeCell ref="A277:A280"/>
    <mergeCell ref="B277:B280"/>
    <mergeCell ref="J277:J280"/>
    <mergeCell ref="A265:A266"/>
    <mergeCell ref="C267:J267"/>
    <mergeCell ref="K267:N267"/>
    <mergeCell ref="A268:A271"/>
    <mergeCell ref="B268:B271"/>
    <mergeCell ref="J268:J271"/>
    <mergeCell ref="C289:J289"/>
    <mergeCell ref="K289:N289"/>
    <mergeCell ref="A290:A293"/>
    <mergeCell ref="B290:B293"/>
    <mergeCell ref="J290:J293"/>
    <mergeCell ref="A281:A284"/>
    <mergeCell ref="C281:C284"/>
    <mergeCell ref="J281:J284"/>
    <mergeCell ref="B282:B284"/>
    <mergeCell ref="A286:N286"/>
    <mergeCell ref="A287:A288"/>
    <mergeCell ref="A302:N302"/>
    <mergeCell ref="A303:A304"/>
    <mergeCell ref="C305:J305"/>
    <mergeCell ref="K305:N305"/>
    <mergeCell ref="A306:A309"/>
    <mergeCell ref="B306:B309"/>
    <mergeCell ref="J306:J309"/>
    <mergeCell ref="A294:A295"/>
    <mergeCell ref="C296:J296"/>
    <mergeCell ref="K296:N296"/>
    <mergeCell ref="A297:A300"/>
    <mergeCell ref="B297:B300"/>
    <mergeCell ref="J297:J300"/>
    <mergeCell ref="C318:J318"/>
    <mergeCell ref="K318:N318"/>
    <mergeCell ref="A319:A322"/>
    <mergeCell ref="B319:B322"/>
    <mergeCell ref="J319:J322"/>
    <mergeCell ref="A310:A313"/>
    <mergeCell ref="C310:C313"/>
    <mergeCell ref="J310:J313"/>
    <mergeCell ref="B311:B313"/>
    <mergeCell ref="A315:N315"/>
    <mergeCell ref="A316:A317"/>
    <mergeCell ref="A331:N331"/>
    <mergeCell ref="A332:A333"/>
    <mergeCell ref="C334:J334"/>
    <mergeCell ref="K334:N334"/>
    <mergeCell ref="A335:A338"/>
    <mergeCell ref="B335:B338"/>
    <mergeCell ref="J335:J338"/>
    <mergeCell ref="A323:A324"/>
    <mergeCell ref="C325:J325"/>
    <mergeCell ref="K325:N325"/>
    <mergeCell ref="A326:A329"/>
    <mergeCell ref="B326:B329"/>
    <mergeCell ref="J326:J329"/>
    <mergeCell ref="C347:J347"/>
    <mergeCell ref="K347:N347"/>
    <mergeCell ref="A348:A351"/>
    <mergeCell ref="B348:B351"/>
    <mergeCell ref="J348:J351"/>
    <mergeCell ref="A339:A342"/>
    <mergeCell ref="C339:C342"/>
    <mergeCell ref="J339:J342"/>
    <mergeCell ref="B340:B342"/>
    <mergeCell ref="A344:N344"/>
    <mergeCell ref="A345:A346"/>
    <mergeCell ref="A360:N360"/>
    <mergeCell ref="A361:A362"/>
    <mergeCell ref="C363:J363"/>
    <mergeCell ref="K363:N363"/>
    <mergeCell ref="A364:A367"/>
    <mergeCell ref="B364:B367"/>
    <mergeCell ref="J364:J367"/>
    <mergeCell ref="A352:A353"/>
    <mergeCell ref="C354:J354"/>
    <mergeCell ref="K354:N354"/>
    <mergeCell ref="A355:A358"/>
    <mergeCell ref="B355:B358"/>
    <mergeCell ref="J355:J358"/>
    <mergeCell ref="B382:N382"/>
    <mergeCell ref="A383:A386"/>
    <mergeCell ref="B383:B386"/>
    <mergeCell ref="J383:J386"/>
    <mergeCell ref="A387:A390"/>
    <mergeCell ref="B387:B390"/>
    <mergeCell ref="J387:J390"/>
    <mergeCell ref="A368:A371"/>
    <mergeCell ref="C368:C371"/>
    <mergeCell ref="J368:J371"/>
    <mergeCell ref="B369:B371"/>
    <mergeCell ref="A376:N376"/>
    <mergeCell ref="A378:A381"/>
    <mergeCell ref="B378:B381"/>
    <mergeCell ref="C378:C381"/>
    <mergeCell ref="J378:J381"/>
    <mergeCell ref="B402:N402"/>
    <mergeCell ref="A403:A406"/>
    <mergeCell ref="B403:B406"/>
    <mergeCell ref="J403:J406"/>
    <mergeCell ref="A407:A410"/>
    <mergeCell ref="B407:B410"/>
    <mergeCell ref="J407:J410"/>
    <mergeCell ref="B392:N392"/>
    <mergeCell ref="A393:A396"/>
    <mergeCell ref="B393:B396"/>
    <mergeCell ref="J393:J396"/>
    <mergeCell ref="A397:A400"/>
    <mergeCell ref="B397:B400"/>
    <mergeCell ref="J397:J400"/>
    <mergeCell ref="B422:N422"/>
    <mergeCell ref="A423:A426"/>
    <mergeCell ref="B423:B426"/>
    <mergeCell ref="J423:J426"/>
    <mergeCell ref="A427:A430"/>
    <mergeCell ref="B427:B430"/>
    <mergeCell ref="J427:J430"/>
    <mergeCell ref="B412:N412"/>
    <mergeCell ref="A413:A416"/>
    <mergeCell ref="B413:B416"/>
    <mergeCell ref="J413:J416"/>
    <mergeCell ref="A417:A420"/>
    <mergeCell ref="B417:B420"/>
    <mergeCell ref="J417:J420"/>
  </mergeCells>
  <pageMargins left="0.19685039370078741" right="0.19685039370078741" top="0.19685039370078741" bottom="0.19685039370078741" header="0.15748031496062992" footer="0.15748031496062992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 (ОТЧЕТНЫЙ ПЕРИОД) </vt:lpstr>
      <vt:lpstr>Приложение 2 (СВОД)</vt:lpstr>
      <vt:lpstr>ЗАВЕРШЕННЫЕ МЕРОПРИЯТИЯ</vt:lpstr>
      <vt:lpstr>'ЗАВЕРШЕННЫЕ МЕРОПРИЯТИЯ'!Заголовки_для_печати</vt:lpstr>
      <vt:lpstr>'Приложение 1 (ОТЧЕТНЫЙ ПЕРИОД) 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Ekonom</cp:lastModifiedBy>
  <cp:revision>3</cp:revision>
  <cp:lastPrinted>2020-05-18T02:34:12Z</cp:lastPrinted>
  <dcterms:created xsi:type="dcterms:W3CDTF">2018-11-23T05:25:27Z</dcterms:created>
  <dcterms:modified xsi:type="dcterms:W3CDTF">2020-05-18T07:00:59Z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