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150" yWindow="165" windowWidth="9420" windowHeight="7365" firstSheet="10" activeTab="12"/>
  </bookViews>
  <sheets>
    <sheet name="прил.1" sheetId="30" r:id="rId1"/>
    <sheet name="Прил.2" sheetId="21" r:id="rId2"/>
    <sheet name="прил 3(110)" sheetId="10" r:id="rId3"/>
    <sheet name="Прил 3-ОМС(120)" sheetId="9" r:id="rId4"/>
    <sheet name="Пр.3-1 Расчет зп ОМС" sheetId="23" r:id="rId5"/>
    <sheet name="Прил. 4 (200)" sheetId="24" r:id="rId6"/>
    <sheet name="Прил. 4 (200)Вместе" sheetId="31" r:id="rId7"/>
    <sheet name="Прил. 4 (200)0104" sheetId="32" r:id="rId8"/>
    <sheet name="Прил. 4 (200)0203" sheetId="33" r:id="rId9"/>
    <sheet name="Прил. 4 (200)0503" sheetId="34" r:id="rId10"/>
    <sheet name="Прил. 4 (200)0309" sheetId="36" r:id="rId11"/>
    <sheet name="Прил. 4 (200)0801" sheetId="35" r:id="rId12"/>
    <sheet name="Прил. 4 (200)0804" sheetId="37" r:id="rId13"/>
    <sheet name="прил.4-1" sheetId="14" r:id="rId14"/>
    <sheet name="Прил5(400)" sheetId="22" r:id="rId15"/>
    <sheet name="прил 6(851,852)" sheetId="1" r:id="rId16"/>
    <sheet name="Прил7(853)" sheetId="20" r:id="rId17"/>
    <sheet name="Прил 8 -Свод смет казенных " sheetId="5" r:id="rId18"/>
    <sheet name="приложение9" sheetId="28" r:id="rId19"/>
  </sheets>
  <definedNames>
    <definedName name="_xlnm.Print_Area" localSheetId="15">'прил 6(851,852)'!$A$1:$S$48</definedName>
    <definedName name="_xlnm.Print_Area" localSheetId="16">'Прил7(853)'!$A$1:$CG$30</definedName>
  </definedNames>
  <calcPr calcId="124519" calcOnSave="0"/>
</workbook>
</file>

<file path=xl/calcChain.xml><?xml version="1.0" encoding="utf-8"?>
<calcChain xmlns="http://schemas.openxmlformats.org/spreadsheetml/2006/main">
  <c r="U45" i="35"/>
  <c r="V45"/>
  <c r="T45"/>
  <c r="U44"/>
  <c r="V44"/>
  <c r="T44"/>
  <c r="U37" i="36"/>
  <c r="V37"/>
  <c r="T37"/>
  <c r="U41" i="34"/>
  <c r="V41"/>
  <c r="T41"/>
  <c r="V36" i="36"/>
  <c r="U36"/>
  <c r="T36"/>
  <c r="V38" i="35"/>
  <c r="U38"/>
  <c r="T38"/>
  <c r="T37"/>
  <c r="V36"/>
  <c r="U36"/>
  <c r="T36"/>
  <c r="V35"/>
  <c r="V39" s="1"/>
  <c r="U35"/>
  <c r="T35"/>
  <c r="T39" s="1"/>
  <c r="U45" i="32"/>
  <c r="V45"/>
  <c r="T45"/>
  <c r="U41" i="33"/>
  <c r="V41"/>
  <c r="T41"/>
  <c r="V40" i="34"/>
  <c r="U40"/>
  <c r="T40"/>
  <c r="V40" i="33"/>
  <c r="U40"/>
  <c r="T40"/>
  <c r="T38" i="32"/>
  <c r="V37"/>
  <c r="U37"/>
  <c r="T37"/>
  <c r="V36"/>
  <c r="U36"/>
  <c r="T36"/>
  <c r="T35"/>
  <c r="V70" i="31"/>
  <c r="U70"/>
  <c r="T70"/>
  <c r="U64"/>
  <c r="V64"/>
  <c r="T64"/>
  <c r="U62"/>
  <c r="V62"/>
  <c r="T62"/>
  <c r="U39" i="35" l="1"/>
  <c r="T44" i="32"/>
  <c r="U44"/>
  <c r="V44"/>
  <c r="T50" i="31"/>
  <c r="V49"/>
  <c r="U49"/>
  <c r="T49"/>
  <c r="V48"/>
  <c r="U48"/>
  <c r="T48"/>
  <c r="T47"/>
  <c r="T35"/>
  <c r="U35"/>
  <c r="V35"/>
  <c r="V38"/>
  <c r="U38"/>
  <c r="T38"/>
  <c r="T37"/>
  <c r="V36"/>
  <c r="U36"/>
  <c r="U39" s="1"/>
  <c r="U46" s="1"/>
  <c r="T36"/>
  <c r="T39" s="1"/>
  <c r="T46" s="1"/>
  <c r="V56" l="1"/>
  <c r="V39"/>
  <c r="V46" s="1"/>
  <c r="V71" s="1"/>
  <c r="U56"/>
  <c r="U71" s="1"/>
  <c r="T56"/>
  <c r="T71" s="1"/>
  <c r="V39" i="24"/>
  <c r="U39"/>
  <c r="T39"/>
  <c r="V38"/>
  <c r="U38"/>
  <c r="T38"/>
  <c r="V37"/>
  <c r="U37"/>
  <c r="T37"/>
  <c r="V36"/>
  <c r="U36"/>
  <c r="T36"/>
  <c r="V35"/>
  <c r="U35"/>
  <c r="T35"/>
  <c r="T40" s="1"/>
  <c r="I26" i="21"/>
  <c r="H26"/>
  <c r="G26"/>
  <c r="F26"/>
  <c r="E26"/>
  <c r="E38" s="1"/>
  <c r="E40"/>
  <c r="E39"/>
  <c r="E16"/>
  <c r="E29"/>
  <c r="I29"/>
  <c r="H29"/>
  <c r="G29"/>
  <c r="F29"/>
  <c r="F16"/>
  <c r="I40"/>
  <c r="H40"/>
  <c r="G40"/>
  <c r="F40"/>
  <c r="I39"/>
  <c r="H39"/>
  <c r="G39"/>
  <c r="F39"/>
  <c r="I38"/>
  <c r="H38"/>
  <c r="G38"/>
  <c r="I16"/>
  <c r="H16"/>
  <c r="G16"/>
  <c r="I25"/>
  <c r="H25"/>
  <c r="G25"/>
  <c r="V40" i="24" l="1"/>
  <c r="U40"/>
  <c r="F38" i="21"/>
  <c r="G62" i="28" l="1"/>
  <c r="F62"/>
  <c r="E62"/>
  <c r="F61"/>
  <c r="F60" s="1"/>
  <c r="F43"/>
  <c r="F42" s="1"/>
  <c r="F38" s="1"/>
  <c r="F37" s="1"/>
  <c r="F36" s="1"/>
  <c r="F19" s="1"/>
  <c r="G43"/>
  <c r="G80"/>
  <c r="F80"/>
  <c r="E80"/>
  <c r="G91"/>
  <c r="F91"/>
  <c r="E91"/>
  <c r="G88"/>
  <c r="F88"/>
  <c r="E88"/>
  <c r="G97"/>
  <c r="F97"/>
  <c r="G96"/>
  <c r="F96"/>
  <c r="G95"/>
  <c r="F95"/>
  <c r="G94"/>
  <c r="F94"/>
  <c r="G86"/>
  <c r="F86"/>
  <c r="G84"/>
  <c r="F84"/>
  <c r="G83"/>
  <c r="F83"/>
  <c r="G82"/>
  <c r="F82"/>
  <c r="G81"/>
  <c r="F81"/>
  <c r="F79" s="1"/>
  <c r="F78" s="1"/>
  <c r="G76"/>
  <c r="F76"/>
  <c r="G75"/>
  <c r="F75"/>
  <c r="G73"/>
  <c r="F73"/>
  <c r="G72"/>
  <c r="F72"/>
  <c r="G70"/>
  <c r="F70"/>
  <c r="G69"/>
  <c r="F69"/>
  <c r="G67"/>
  <c r="F67"/>
  <c r="G66"/>
  <c r="F66"/>
  <c r="G64"/>
  <c r="F64"/>
  <c r="G63"/>
  <c r="F63"/>
  <c r="G61"/>
  <c r="G60" s="1"/>
  <c r="G58"/>
  <c r="F58"/>
  <c r="G57"/>
  <c r="F57"/>
  <c r="G56"/>
  <c r="F56"/>
  <c r="G55"/>
  <c r="F55"/>
  <c r="G54"/>
  <c r="F54"/>
  <c r="G50"/>
  <c r="F50"/>
  <c r="G49"/>
  <c r="F49"/>
  <c r="G48"/>
  <c r="F48"/>
  <c r="G47"/>
  <c r="F47"/>
  <c r="G46"/>
  <c r="F46"/>
  <c r="G45"/>
  <c r="F45"/>
  <c r="G42"/>
  <c r="G38" s="1"/>
  <c r="G37" s="1"/>
  <c r="G36" s="1"/>
  <c r="G19" s="1"/>
  <c r="G40"/>
  <c r="F40"/>
  <c r="G39"/>
  <c r="F39"/>
  <c r="G34"/>
  <c r="F34"/>
  <c r="G32"/>
  <c r="F32"/>
  <c r="G30"/>
  <c r="F30"/>
  <c r="G29"/>
  <c r="F29"/>
  <c r="G28"/>
  <c r="F28"/>
  <c r="G27"/>
  <c r="F27"/>
  <c r="G26"/>
  <c r="F26"/>
  <c r="G24"/>
  <c r="F24"/>
  <c r="G23"/>
  <c r="F23"/>
  <c r="G22"/>
  <c r="F22"/>
  <c r="G21"/>
  <c r="F21"/>
  <c r="G20"/>
  <c r="F20"/>
  <c r="E97"/>
  <c r="E96" s="1"/>
  <c r="E86"/>
  <c r="E85"/>
  <c r="E84" s="1"/>
  <c r="E83"/>
  <c r="E82" s="1"/>
  <c r="E76"/>
  <c r="E75" s="1"/>
  <c r="E73"/>
  <c r="E72" s="1"/>
  <c r="E70"/>
  <c r="E69" s="1"/>
  <c r="E67"/>
  <c r="E66" s="1"/>
  <c r="E64"/>
  <c r="E63" s="1"/>
  <c r="E58"/>
  <c r="E57" s="1"/>
  <c r="E56" s="1"/>
  <c r="E55" s="1"/>
  <c r="E54" s="1"/>
  <c r="E52"/>
  <c r="E50"/>
  <c r="E43"/>
  <c r="E42" s="1"/>
  <c r="E40"/>
  <c r="E39" s="1"/>
  <c r="E34"/>
  <c r="E32"/>
  <c r="E30"/>
  <c r="E29" s="1"/>
  <c r="E28" s="1"/>
  <c r="E27" s="1"/>
  <c r="E26" s="1"/>
  <c r="E24"/>
  <c r="E23"/>
  <c r="E22" s="1"/>
  <c r="E21" s="1"/>
  <c r="E20" s="1"/>
  <c r="R36" i="1"/>
  <c r="R38" s="1"/>
  <c r="N36"/>
  <c r="N34" s="1"/>
  <c r="S38"/>
  <c r="Q38"/>
  <c r="P38"/>
  <c r="M38"/>
  <c r="L38"/>
  <c r="K38"/>
  <c r="J38"/>
  <c r="I38"/>
  <c r="H38"/>
  <c r="G38"/>
  <c r="F38"/>
  <c r="J34"/>
  <c r="G21" i="14"/>
  <c r="E22" i="9"/>
  <c r="E24"/>
  <c r="F19" i="10"/>
  <c r="F27" i="5"/>
  <c r="E27"/>
  <c r="D27"/>
  <c r="C27"/>
  <c r="B27"/>
  <c r="F25"/>
  <c r="E25"/>
  <c r="D25"/>
  <c r="C25"/>
  <c r="B25"/>
  <c r="F23"/>
  <c r="E23"/>
  <c r="D23"/>
  <c r="C23"/>
  <c r="B23"/>
  <c r="F33"/>
  <c r="E33"/>
  <c r="D33"/>
  <c r="C33"/>
  <c r="F32"/>
  <c r="E32"/>
  <c r="D32"/>
  <c r="C32"/>
  <c r="F31"/>
  <c r="E31"/>
  <c r="F29"/>
  <c r="E29"/>
  <c r="D29"/>
  <c r="C29"/>
  <c r="F28"/>
  <c r="E28"/>
  <c r="D28"/>
  <c r="C28"/>
  <c r="F26"/>
  <c r="E26"/>
  <c r="D26"/>
  <c r="C26"/>
  <c r="F24"/>
  <c r="E24"/>
  <c r="D24"/>
  <c r="F22"/>
  <c r="E22"/>
  <c r="D22"/>
  <c r="C22"/>
  <c r="F20"/>
  <c r="E20"/>
  <c r="D20"/>
  <c r="C20"/>
  <c r="B33"/>
  <c r="B32"/>
  <c r="B29"/>
  <c r="B28"/>
  <c r="B26"/>
  <c r="B22"/>
  <c r="B20"/>
  <c r="F19"/>
  <c r="F15" s="1"/>
  <c r="E19"/>
  <c r="E15" s="1"/>
  <c r="D19"/>
  <c r="D15" s="1"/>
  <c r="C19"/>
  <c r="C15" s="1"/>
  <c r="B19"/>
  <c r="F18"/>
  <c r="E18"/>
  <c r="D18"/>
  <c r="C18"/>
  <c r="B18"/>
  <c r="F16"/>
  <c r="E16"/>
  <c r="D16"/>
  <c r="C16"/>
  <c r="B16"/>
  <c r="D64"/>
  <c r="D62"/>
  <c r="C60"/>
  <c r="F79"/>
  <c r="E79"/>
  <c r="D79"/>
  <c r="C79"/>
  <c r="B79"/>
  <c r="B60" s="1"/>
  <c r="F74"/>
  <c r="E74"/>
  <c r="D74"/>
  <c r="C74"/>
  <c r="B74"/>
  <c r="F65"/>
  <c r="E65"/>
  <c r="C65"/>
  <c r="B65"/>
  <c r="F52"/>
  <c r="E52"/>
  <c r="D52"/>
  <c r="C52"/>
  <c r="B52"/>
  <c r="F43"/>
  <c r="E43"/>
  <c r="D43"/>
  <c r="C43"/>
  <c r="B43"/>
  <c r="S36" i="1"/>
  <c r="P36"/>
  <c r="M36"/>
  <c r="L36"/>
  <c r="K36"/>
  <c r="H36"/>
  <c r="S35"/>
  <c r="R35"/>
  <c r="P35"/>
  <c r="N35"/>
  <c r="M35"/>
  <c r="L35"/>
  <c r="K35"/>
  <c r="J35"/>
  <c r="H35"/>
  <c r="F36"/>
  <c r="F35"/>
  <c r="R21"/>
  <c r="P21"/>
  <c r="N21"/>
  <c r="L21"/>
  <c r="H21"/>
  <c r="J21"/>
  <c r="F21"/>
  <c r="R20"/>
  <c r="N20"/>
  <c r="J20"/>
  <c r="R19"/>
  <c r="N19"/>
  <c r="J19"/>
  <c r="J21" i="14"/>
  <c r="P21"/>
  <c r="N21"/>
  <c r="M21"/>
  <c r="K21"/>
  <c r="H21"/>
  <c r="P20"/>
  <c r="P19"/>
  <c r="M20"/>
  <c r="M19"/>
  <c r="J20"/>
  <c r="J19"/>
  <c r="P18"/>
  <c r="M18"/>
  <c r="J18"/>
  <c r="O28" i="10"/>
  <c r="M28"/>
  <c r="L28"/>
  <c r="J28"/>
  <c r="I28"/>
  <c r="G28"/>
  <c r="C53" i="2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N25" i="9"/>
  <c r="K25"/>
  <c r="H25"/>
  <c r="N24"/>
  <c r="N27" s="1"/>
  <c r="K24"/>
  <c r="H24"/>
  <c r="H27" s="1"/>
  <c r="K27"/>
  <c r="E27"/>
  <c r="E26"/>
  <c r="K22"/>
  <c r="K26" s="1"/>
  <c r="H26"/>
  <c r="N22"/>
  <c r="N26" s="1"/>
  <c r="H22"/>
  <c r="G79" i="28" l="1"/>
  <c r="G78" s="1"/>
  <c r="G100" s="1"/>
  <c r="G18" s="1"/>
  <c r="E81"/>
  <c r="F100"/>
  <c r="F18" s="1"/>
  <c r="E79"/>
  <c r="E49"/>
  <c r="E47" s="1"/>
  <c r="E46" s="1"/>
  <c r="E45" s="1"/>
  <c r="E61"/>
  <c r="E60" s="1"/>
  <c r="E100" s="1"/>
  <c r="E38"/>
  <c r="E37" s="1"/>
  <c r="E36" s="1"/>
  <c r="E19" s="1"/>
  <c r="E94"/>
  <c r="E95"/>
  <c r="R34" i="1"/>
  <c r="N38"/>
  <c r="E25" i="9"/>
  <c r="B15" i="5"/>
  <c r="E60"/>
  <c r="F60"/>
  <c r="D65"/>
  <c r="D60" s="1"/>
  <c r="B38"/>
  <c r="D38"/>
  <c r="E38"/>
  <c r="F38"/>
  <c r="C38"/>
  <c r="C26" i="23"/>
  <c r="C24"/>
  <c r="C16"/>
  <c r="E78" i="28" l="1"/>
  <c r="E18" s="1"/>
  <c r="E48"/>
  <c r="C20" i="23"/>
  <c r="E5"/>
  <c r="C5" s="1"/>
  <c r="E16"/>
  <c r="H51"/>
  <c r="G51"/>
  <c r="F51"/>
  <c r="D51"/>
  <c r="G39"/>
  <c r="G35"/>
  <c r="D35"/>
  <c r="F34"/>
  <c r="F35" s="1"/>
  <c r="H33"/>
  <c r="H35" s="1"/>
  <c r="H27"/>
  <c r="H49" s="1"/>
  <c r="G27"/>
  <c r="G49" s="1"/>
  <c r="F27"/>
  <c r="F49" s="1"/>
  <c r="D27"/>
  <c r="H23"/>
  <c r="H28" s="1"/>
  <c r="G23"/>
  <c r="E23"/>
  <c r="D23"/>
  <c r="F20"/>
  <c r="F23" s="1"/>
  <c r="G18"/>
  <c r="F18"/>
  <c r="E18"/>
  <c r="C18"/>
  <c r="G9"/>
  <c r="C23" l="1"/>
  <c r="H30"/>
  <c r="F13"/>
  <c r="F12"/>
  <c r="F11"/>
  <c r="F10"/>
  <c r="F9"/>
  <c r="F7"/>
  <c r="H13"/>
  <c r="H12"/>
  <c r="H11"/>
  <c r="H10"/>
  <c r="H9"/>
  <c r="H7"/>
  <c r="F6"/>
  <c r="H6"/>
  <c r="H8"/>
  <c r="D12"/>
  <c r="D11"/>
  <c r="D10"/>
  <c r="G12"/>
  <c r="G11"/>
  <c r="G10"/>
  <c r="G13"/>
  <c r="G8"/>
  <c r="D6"/>
  <c r="G6"/>
  <c r="D7"/>
  <c r="G7"/>
  <c r="F8"/>
  <c r="D28"/>
  <c r="F28"/>
  <c r="F30" s="1"/>
  <c r="G28"/>
  <c r="G30" s="1"/>
  <c r="D49"/>
  <c r="C6" l="1"/>
  <c r="E8"/>
  <c r="C8" s="1"/>
  <c r="E6"/>
  <c r="E7"/>
  <c r="C7" s="1"/>
  <c r="E10"/>
  <c r="C10" s="1"/>
  <c r="E12"/>
  <c r="C12" s="1"/>
  <c r="E9"/>
  <c r="C9" s="1"/>
  <c r="E11"/>
  <c r="C11" s="1"/>
  <c r="E13"/>
  <c r="C13" s="1"/>
  <c r="H14"/>
  <c r="H15" s="1"/>
  <c r="H17" s="1"/>
  <c r="H25" s="1"/>
  <c r="D30"/>
  <c r="G14"/>
  <c r="G15" s="1"/>
  <c r="G17" s="1"/>
  <c r="G25" s="1"/>
  <c r="D14"/>
  <c r="F14"/>
  <c r="D15" l="1"/>
  <c r="F15"/>
  <c r="E14"/>
  <c r="C14" s="1"/>
  <c r="G29"/>
  <c r="G38" s="1"/>
  <c r="G40" s="1"/>
  <c r="G22"/>
  <c r="G21"/>
  <c r="G19"/>
  <c r="H29"/>
  <c r="H38" s="1"/>
  <c r="H40" s="1"/>
  <c r="H21"/>
  <c r="H19"/>
  <c r="H22"/>
  <c r="C15" l="1"/>
  <c r="D17"/>
  <c r="F17"/>
  <c r="F25" s="1"/>
  <c r="E15"/>
  <c r="D21" l="1"/>
  <c r="D29"/>
  <c r="D19"/>
  <c r="D22"/>
  <c r="D25"/>
  <c r="E17"/>
  <c r="C17" s="1"/>
  <c r="F29"/>
  <c r="F38" s="1"/>
  <c r="F40" s="1"/>
  <c r="F19"/>
  <c r="F21"/>
  <c r="F22"/>
  <c r="D38"/>
  <c r="E25" l="1"/>
  <c r="C25" s="1"/>
  <c r="E22"/>
  <c r="C22" s="1"/>
  <c r="E21"/>
  <c r="C21" s="1"/>
  <c r="E19"/>
  <c r="C19" s="1"/>
  <c r="D40"/>
  <c r="B41" l="1"/>
</calcChain>
</file>

<file path=xl/sharedStrings.xml><?xml version="1.0" encoding="utf-8"?>
<sst xmlns="http://schemas.openxmlformats.org/spreadsheetml/2006/main" count="2420" uniqueCount="690">
  <si>
    <t>РАСЧЕТ ОБЪЕМОВ БЮДЖЕТНЫХ АССИГНОВАНИЙ    НА ОПЛАТУ НАЛОГОВ И СБОРОВ И ИНЫХ БЮДЖЕТНЫХ ПЛАТЕЖЕЙ (ДЕЙСТВУЮЩИЕ ОБЯЗАТЕЛЬСТВА)</t>
  </si>
  <si>
    <t>Главный распорядитель бюджетных средств ______________________________________________________</t>
  </si>
  <si>
    <t>Наименование показателей</t>
  </si>
  <si>
    <t xml:space="preserve">Код расходов по БК   </t>
  </si>
  <si>
    <t>подраз-дел</t>
  </si>
  <si>
    <t>целевая статья</t>
  </si>
  <si>
    <t>вид расходов</t>
  </si>
  <si>
    <t>КОСГУ</t>
  </si>
  <si>
    <t>налого-вая база &lt;**&gt;</t>
  </si>
  <si>
    <t>объем бюджет-ных ассигнований, тыс.руб.</t>
  </si>
  <si>
    <t>Налоговая ставка</t>
  </si>
  <si>
    <t>объем бюджет-ных ассигно-ваний, тыс.руб.</t>
  </si>
  <si>
    <t>Причины отклонения объемов бюджетных ассигнований в очередном году от текущего года</t>
  </si>
  <si>
    <t>объем бюджет-ных ассигнова-ний, тыс.руб.</t>
  </si>
  <si>
    <t>Причины отклонения объемов бюджетных ассигнований в очередном году от предыдущего года</t>
  </si>
  <si>
    <t>Причины отклонения объемов бюджетных ассигнований в очередном году от тпредыдущего года</t>
  </si>
  <si>
    <t>Налог на имущество</t>
  </si>
  <si>
    <t xml:space="preserve">&lt;*&gt;              </t>
  </si>
  <si>
    <t>Всего налог на имущество</t>
  </si>
  <si>
    <t>Земельный налог</t>
  </si>
  <si>
    <t>Всего земельный налог</t>
  </si>
  <si>
    <t>Транспортный налог</t>
  </si>
  <si>
    <t>Всего транспортный налог</t>
  </si>
  <si>
    <t>Плата за загрязнения окружающей среды</t>
  </si>
  <si>
    <t>Всего плата за загрязнения окружающей среды</t>
  </si>
  <si>
    <t>Всего на оплату налогов и сборов по целевым статьям</t>
  </si>
  <si>
    <t xml:space="preserve">Итого </t>
  </si>
  <si>
    <t>&lt;*&gt; - указывается краткое наименование целевой статьи.</t>
  </si>
  <si>
    <t>&lt;**&gt; - для транспортного налога количество единиц транспортных средств и объем двигателя; для земельного налога кадастровая стоимость х S земельного участка; для налога на имущество среднегодовая стоимость имущества.</t>
  </si>
  <si>
    <t xml:space="preserve">Руководитель         </t>
  </si>
  <si>
    <t xml:space="preserve">     подпись</t>
  </si>
  <si>
    <t>расшифровка подписи</t>
  </si>
  <si>
    <t xml:space="preserve">Исполнитель </t>
  </si>
  <si>
    <t>Тел.</t>
  </si>
  <si>
    <t>тыс. рублей</t>
  </si>
  <si>
    <t>Бюджетные ассигнования (наименование целевой статьи)</t>
  </si>
  <si>
    <t>Код расходов по БК</t>
  </si>
  <si>
    <t>целевая
статья</t>
  </si>
  <si>
    <t>очередной финансовый год</t>
  </si>
  <si>
    <t>1-й год планового периода</t>
  </si>
  <si>
    <t>2-й год планового периода</t>
  </si>
  <si>
    <t>Действующие расходные обязательства Дальнереченского муниципального района</t>
  </si>
  <si>
    <t>Итого по (Р/ПР, Цст, ВР-100)</t>
  </si>
  <si>
    <t>Итого по (Р/ПР, Цст, ВР-200)</t>
  </si>
  <si>
    <t>Итого по (Р/ПР, Цст, ВР-400)</t>
  </si>
  <si>
    <t>Итого по (Р/ПР, Цст, ВР-800)</t>
  </si>
  <si>
    <t>Принимаемые расходные обязательства Дальнереченского муниципального района</t>
  </si>
  <si>
    <t>Итого по ГРБС</t>
  </si>
  <si>
    <t>№ п/п</t>
  </si>
  <si>
    <t>плановый период</t>
  </si>
  <si>
    <t>ИТОГО</t>
  </si>
  <si>
    <t>(наименование ГРБС)</t>
  </si>
  <si>
    <t>Увеличение стоимости материальных запасов (340)</t>
  </si>
  <si>
    <t>Увеличение стоимости основных средств (310)</t>
  </si>
  <si>
    <t>Социальное обеспечение  (260)</t>
  </si>
  <si>
    <t>Прочие расходы (290)</t>
  </si>
  <si>
    <t>Работы, услуги по содержанию имущества (225)</t>
  </si>
  <si>
    <t>Арендная плата за пользование имуществом (224)</t>
  </si>
  <si>
    <t>Коммунальные услуги (223)</t>
  </si>
  <si>
    <t>Услуги связи (221)</t>
  </si>
  <si>
    <t>Начисления на выплаты по оплате труда (213)</t>
  </si>
  <si>
    <t>Прочие выплаты (212)</t>
  </si>
  <si>
    <t>Заработная плата (211)</t>
  </si>
  <si>
    <t>Всего</t>
  </si>
  <si>
    <t>Итого</t>
  </si>
  <si>
    <t>Главный распорядитель бюджетных средств</t>
  </si>
  <si>
    <t>Итого (210)</t>
  </si>
  <si>
    <r>
      <t xml:space="preserve">Транспортные услуги </t>
    </r>
    <r>
      <rPr>
        <sz val="11"/>
        <color indexed="10"/>
        <rFont val="Times New Roman"/>
        <family val="1"/>
        <charset val="204"/>
      </rPr>
      <t>ВР 100</t>
    </r>
    <r>
      <rPr>
        <sz val="11"/>
        <rFont val="Times New Roman"/>
        <family val="1"/>
        <charset val="204"/>
      </rPr>
      <t xml:space="preserve"> (222)</t>
    </r>
  </si>
  <si>
    <r>
      <t xml:space="preserve">Транспортные услуги </t>
    </r>
    <r>
      <rPr>
        <sz val="11"/>
        <color indexed="10"/>
        <rFont val="Times New Roman"/>
        <family val="1"/>
        <charset val="204"/>
      </rPr>
      <t>ВР 200</t>
    </r>
    <r>
      <rPr>
        <sz val="11"/>
        <rFont val="Times New Roman"/>
        <family val="1"/>
        <charset val="204"/>
      </rPr>
      <t xml:space="preserve"> (222)</t>
    </r>
  </si>
  <si>
    <r>
      <t xml:space="preserve">Прочие работы, услуги </t>
    </r>
    <r>
      <rPr>
        <sz val="11"/>
        <color indexed="10"/>
        <rFont val="Times New Roman"/>
        <family val="1"/>
        <charset val="204"/>
      </rPr>
      <t>ВР 100</t>
    </r>
    <r>
      <rPr>
        <sz val="11"/>
        <rFont val="Times New Roman"/>
        <family val="1"/>
        <charset val="204"/>
      </rPr>
      <t xml:space="preserve"> (226)</t>
    </r>
  </si>
  <si>
    <r>
      <t xml:space="preserve">Прочие работы, услуги </t>
    </r>
    <r>
      <rPr>
        <sz val="11"/>
        <color indexed="10"/>
        <rFont val="Times New Roman"/>
        <family val="1"/>
        <charset val="204"/>
      </rPr>
      <t>ВР 200</t>
    </r>
    <r>
      <rPr>
        <sz val="11"/>
        <rFont val="Times New Roman"/>
        <family val="1"/>
        <charset val="204"/>
      </rPr>
      <t xml:space="preserve"> (226)</t>
    </r>
  </si>
  <si>
    <t>Итого (220)</t>
  </si>
  <si>
    <t>Итого (300)</t>
  </si>
  <si>
    <t>Справочно</t>
  </si>
  <si>
    <t>кол-во подведомственных учреждений</t>
  </si>
  <si>
    <t>в том числе:</t>
  </si>
  <si>
    <t>Кол-во штатных ед.</t>
  </si>
  <si>
    <t>Учреждение 2…</t>
  </si>
  <si>
    <t>…</t>
  </si>
  <si>
    <t>подраздел</t>
  </si>
  <si>
    <t>Дополнительная классификация расходов</t>
  </si>
  <si>
    <t>Бюджетные учреждения всего</t>
  </si>
  <si>
    <t>Автономные учреждения всего</t>
  </si>
  <si>
    <t>(наименование главного распорядителя  средств бюджета)</t>
  </si>
  <si>
    <t>Вид расхода</t>
  </si>
  <si>
    <t>Наименование объекта кап.вложений (адрес приобретаемого объекта)</t>
  </si>
  <si>
    <t xml:space="preserve"> Субсидии на приобретение недвижимого имущества</t>
  </si>
  <si>
    <t xml:space="preserve">Субсидии на осуществление кап-х вложений
в объекты капитального строительства мун-ой собственности </t>
  </si>
  <si>
    <t xml:space="preserve">Бюджетные инвестиции на приобретение
объектов недвижимого имущества в муниципальную собственность
</t>
  </si>
  <si>
    <t xml:space="preserve">Бюджетные инвестиции в объекты капитального
строительства муниципальной собственности
</t>
  </si>
  <si>
    <t>Казенные учреждения всего</t>
  </si>
  <si>
    <t>Муниципальные унитарные предприятия всего</t>
  </si>
  <si>
    <t>Приложение № 9</t>
  </si>
  <si>
    <t>РАСЧЕТ ОБЪЕМОВ БЮДЖЕТНЫХ АССИГНОВАНИЙ  (ДЕЙСТВУЮЩИЕ ОБЯЗАТЕЛЬСТВА ОМС)</t>
  </si>
  <si>
    <t xml:space="preserve">Наименование целевой статьи (краткое)  </t>
  </si>
  <si>
    <t>коэффициент индексации оплаты труда</t>
  </si>
  <si>
    <t>количество месяцев индексации</t>
  </si>
  <si>
    <t>расчетный объем бюджетных ассигнований, тыс. руб.</t>
  </si>
  <si>
    <t xml:space="preserve">Итого    </t>
  </si>
  <si>
    <t>объем бюджетных ассигнований на оплату труда, тыс.рублей</t>
  </si>
  <si>
    <t>ставка налога, %</t>
  </si>
  <si>
    <t>9=7х8</t>
  </si>
  <si>
    <t>12=10х11</t>
  </si>
  <si>
    <t xml:space="preserve">15 = 13 х 14 </t>
  </si>
  <si>
    <t xml:space="preserve"> НА ПРОЧИЕ ВЫПЛАТЫ  (ОМСУ)     КОСГУ 212                                      </t>
  </si>
  <si>
    <t>количество</t>
  </si>
  <si>
    <t>норматив (средний расход) в год, рублей</t>
  </si>
  <si>
    <t>9 = 7 х 8 / 1000</t>
  </si>
  <si>
    <t>12 = 10 х 11 / 1000</t>
  </si>
  <si>
    <t>15 = 13 х14 / 1000</t>
  </si>
  <si>
    <t xml:space="preserve">Командировочные расходы           </t>
  </si>
  <si>
    <t xml:space="preserve">Всего командировочные расходы                 </t>
  </si>
  <si>
    <t xml:space="preserve">На иные выплаты </t>
  </si>
  <si>
    <t>Всего на иные выплаты</t>
  </si>
  <si>
    <t xml:space="preserve">Всего прочие  выплаты по целевым статьям       </t>
  </si>
  <si>
    <t xml:space="preserve">Итого            </t>
  </si>
  <si>
    <t xml:space="preserve">Объемы потребления в натуральном выражении  </t>
  </si>
  <si>
    <t>тариф за единицу объема потребления с НДС, руб.</t>
  </si>
  <si>
    <t>расчетный объем бюджет-ных ассигнова-ний, тыс. руб.</t>
  </si>
  <si>
    <t>среднегодовой объем потребле-ния (нату-ральные показа-тели)</t>
  </si>
  <si>
    <t>расчетный объем бюджетных ассигнова-ний, тыс. руб.</t>
  </si>
  <si>
    <t>среднего-довой объем потребле-ния (нату-ральные показате-ли)</t>
  </si>
  <si>
    <t>тариф за единицу объема потребле-ния с НДС, руб.</t>
  </si>
  <si>
    <t>10= 8х9/1000</t>
  </si>
  <si>
    <t>13= 11х12/1000</t>
  </si>
  <si>
    <t>16= 14х15/1000</t>
  </si>
  <si>
    <t>Электро-потребление, кВт</t>
  </si>
  <si>
    <t>Итого электро-потребление</t>
  </si>
  <si>
    <t>Тепло-потребление, Гкал</t>
  </si>
  <si>
    <t xml:space="preserve">Итого тепло-потребление, </t>
  </si>
  <si>
    <t>Водо-потребление и водо-отведение, м3</t>
  </si>
  <si>
    <t>Итого водо-потребление и водо-отведение</t>
  </si>
  <si>
    <t>Итого коммунальные услуги</t>
  </si>
  <si>
    <t>(справочная информация к ОБАС на закупку товаров, работ и услуг для обеспечения муниципальных нужд)</t>
  </si>
  <si>
    <t>Коды</t>
  </si>
  <si>
    <t xml:space="preserve">Дата </t>
  </si>
  <si>
    <t xml:space="preserve">Глава по БК </t>
  </si>
  <si>
    <t>Раздел</t>
  </si>
  <si>
    <t>Подраздел</t>
  </si>
  <si>
    <t>Целевая статья</t>
  </si>
  <si>
    <t>Вид расходов</t>
  </si>
  <si>
    <t>Вид документа</t>
  </si>
  <si>
    <t>рубли</t>
  </si>
  <si>
    <t>Наименование показателя</t>
  </si>
  <si>
    <t>Код строки</t>
  </si>
  <si>
    <t>Объем бюджетных ассигнований</t>
  </si>
  <si>
    <t>на  20__ год
(на текущий финансовый год)</t>
  </si>
  <si>
    <t>на  20__ год
(на очередной финансовый год)</t>
  </si>
  <si>
    <t>2</t>
  </si>
  <si>
    <t>3</t>
  </si>
  <si>
    <t>4</t>
  </si>
  <si>
    <t>5</t>
  </si>
  <si>
    <t>6</t>
  </si>
  <si>
    <t>Компенсации работникам расходов по проезду к месту командировки и обратно, всего</t>
  </si>
  <si>
    <t>Компенсации работникам расходов по найму жилого помещения в период командирования, всего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</si>
  <si>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</si>
  <si>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</si>
  <si>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</si>
  <si>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</si>
  <si>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</si>
  <si>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</si>
  <si>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</si>
  <si>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</si>
  <si>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</t>
  </si>
  <si>
    <t xml:space="preserve"> г.</t>
  </si>
  <si>
    <t>по БК</t>
  </si>
  <si>
    <t>02</t>
  </si>
  <si>
    <t>03</t>
  </si>
  <si>
    <t>04</t>
  </si>
  <si>
    <t>05</t>
  </si>
  <si>
    <t>всего</t>
  </si>
  <si>
    <t>Объем бюджетных ассигнований, тыс. руб.</t>
  </si>
  <si>
    <t>на  20__ год
(на первый год планового периода)</t>
  </si>
  <si>
    <t>на  20__ год
(на второй год планового периода)</t>
  </si>
  <si>
    <t>Целевая статья расходов</t>
  </si>
  <si>
    <t xml:space="preserve">Единица измерения: </t>
  </si>
  <si>
    <t>по ОКЕИ</t>
  </si>
  <si>
    <t>01</t>
  </si>
  <si>
    <t>Х</t>
  </si>
  <si>
    <t>Наименование платежа</t>
  </si>
  <si>
    <t>90</t>
  </si>
  <si>
    <t xml:space="preserve">Обоснования бюджетных ассигнований на уплату иных платежей
на  20__ год и на плановый период 20__ и 20__ годов </t>
  </si>
  <si>
    <t>от "____" _____________ 20___ г.</t>
  </si>
  <si>
    <t>Уплата иных платежей</t>
  </si>
  <si>
    <t>1. Объем бюджетных ассигнований на уплату иных платежей</t>
  </si>
  <si>
    <t xml:space="preserve">Платежи в форме паевых взносов 
</t>
  </si>
  <si>
    <t xml:space="preserve">Платежи в форме членских взносов
</t>
  </si>
  <si>
    <t xml:space="preserve">Платежи в форме  иных взносов 
</t>
  </si>
  <si>
    <t>Расходы на внесение денежных средств в качестве обеспечения заявок при проведении конкурсов и аукционов на 
поставку товаров, работ, услуг для государственных (муниципальных) нужд, в случаях, предусмотренных Федеральным законом от 5 апреля 2013 года № 44-ФЗ "О контрактной системе в сфере закупок товаров, работ, услуг для обеспечения государственных и муниципальных нужд"</t>
  </si>
  <si>
    <t>Другие расходы</t>
  </si>
  <si>
    <t xml:space="preserve"> финансовый год +1</t>
  </si>
  <si>
    <t xml:space="preserve"> финансовый год +2</t>
  </si>
  <si>
    <t>Рз, Пр</t>
  </si>
  <si>
    <t>ВР</t>
  </si>
  <si>
    <t>Утверждено решением Думы  о бюджете на текущий финансовый год и плановый период</t>
  </si>
  <si>
    <t>Распределение бюджетных ассигнований в пределах доведенных до ГРБС  предельных объемов бюджетных ассигнований (КОНТРОЛЬ - с предельными объемами БА)</t>
  </si>
  <si>
    <t>изменения (+/-) сверх доведенных проектировок изменений предельных объемов ассигнований</t>
  </si>
  <si>
    <t>изменения (+/-) в пределах доведенных проектировок  предельных объемов бюджетных ассигнований</t>
  </si>
  <si>
    <t>А</t>
  </si>
  <si>
    <t>Б</t>
  </si>
  <si>
    <t>В</t>
  </si>
  <si>
    <t>Г</t>
  </si>
  <si>
    <t>гр.8=гр.7-гр.6</t>
  </si>
  <si>
    <t>Программные мероприятия</t>
  </si>
  <si>
    <t xml:space="preserve">Непрограммные направления деятельности органов местного самоуправления </t>
  </si>
  <si>
    <t>Главный распорядитель  средств бюджета ДМР</t>
  </si>
  <si>
    <t xml:space="preserve">Свод показателей бюджетных смет муниципальных казённых учреждений на очередной финансовый год  и  плановый период </t>
  </si>
  <si>
    <t>Первоначальный план на текущий год</t>
  </si>
  <si>
    <t>Уточненный план на 01.09.текущего года</t>
  </si>
  <si>
    <t>1-й год</t>
  </si>
  <si>
    <t>2-й год</t>
  </si>
  <si>
    <t xml:space="preserve">ГРБС (- всего </t>
  </si>
  <si>
    <t>в год</t>
  </si>
  <si>
    <t>выплата к отпуску</t>
  </si>
  <si>
    <t xml:space="preserve">всего фот КОСГУ 211 </t>
  </si>
  <si>
    <t>уточненный по разделам годовой 2014года</t>
  </si>
  <si>
    <t>211+213</t>
  </si>
  <si>
    <t>КОСГУ 213</t>
  </si>
  <si>
    <t xml:space="preserve">КОСГУ 213 </t>
  </si>
  <si>
    <t>внутренний контроль</t>
  </si>
  <si>
    <t>в смете</t>
  </si>
  <si>
    <t>переданные полномочия</t>
  </si>
  <si>
    <t>экономия от внутреннего контроля</t>
  </si>
  <si>
    <t>с учетом уточнения августа (КОСГУ 211+213)</t>
  </si>
  <si>
    <t>в т.ч внутренний контроль</t>
  </si>
  <si>
    <t>прочие в условиях 2013г</t>
  </si>
  <si>
    <t>всего аппарат 2014 год</t>
  </si>
  <si>
    <t>аппарат 2013г</t>
  </si>
  <si>
    <t>ДОХОДЫ 110132 т.руб.</t>
  </si>
  <si>
    <t>всего 211+213 2016года расчетная</t>
  </si>
  <si>
    <t>211 утверждена на 2015год</t>
  </si>
  <si>
    <t>ЦС 9999910010</t>
  </si>
  <si>
    <t>ЦС 9999910030-всего</t>
  </si>
  <si>
    <t>0104</t>
  </si>
  <si>
    <t>0103</t>
  </si>
  <si>
    <t>0106</t>
  </si>
  <si>
    <t>факт**</t>
  </si>
  <si>
    <t>отклонение</t>
  </si>
  <si>
    <t>к расчету, (не более суммы стр.16)</t>
  </si>
  <si>
    <t xml:space="preserve">* оклады  из штатного расписания на 01.09.текущего года </t>
  </si>
  <si>
    <t>** Всего по штатному расписанию на 01.09.текущего года</t>
  </si>
  <si>
    <t xml:space="preserve"> Расчет ФОТ ОМС на очередной финансовый год</t>
  </si>
  <si>
    <t>всего оплата по окладу за месяц*</t>
  </si>
  <si>
    <t>ежемесячное  поощрение</t>
  </si>
  <si>
    <t>ежемесячная надбавка за стаж</t>
  </si>
  <si>
    <t>надбавка за работу сосведениями составляющими гос.тайну</t>
  </si>
  <si>
    <t>надбавка за особые условия труда</t>
  </si>
  <si>
    <t>Итого ФОТ в год</t>
  </si>
  <si>
    <t>премий за особо важные работы</t>
  </si>
  <si>
    <t>материальная помощь к отпуску</t>
  </si>
  <si>
    <t>районный коэффициент и надбавка за работу в южных районах Дальнего Востока</t>
  </si>
  <si>
    <t>всего фот в расчете на год</t>
  </si>
  <si>
    <t>ФОТ работников занимающих должности не относящиеся к должностям муниципальной службы</t>
  </si>
  <si>
    <t>0102</t>
  </si>
  <si>
    <t>9999910010</t>
  </si>
  <si>
    <t>121</t>
  </si>
  <si>
    <t>129</t>
  </si>
  <si>
    <t xml:space="preserve">Муниципальные служащие,остальные должности </t>
  </si>
  <si>
    <t>9999910030</t>
  </si>
  <si>
    <t xml:space="preserve"> отчетный год - план,    тыс. руб. </t>
  </si>
  <si>
    <t>очередной год - проект</t>
  </si>
  <si>
    <t>НА ОПЛАТУ ТРУДА (ОМСУ) КОСГУ 211, ОТЧИСЛЕНИЕ В ФОНДЫ КОСГУ 213</t>
  </si>
  <si>
    <t>&lt;*&gt; - указывается краткое наименование учреждения</t>
  </si>
  <si>
    <t xml:space="preserve"> отчетный год</t>
  </si>
  <si>
    <t xml:space="preserve">текущий год- ожидаемое потребление </t>
  </si>
  <si>
    <t>годовой  объем потребле-ния (нату-ральные показа-тели) в соответствии с утвержденными лимитами на год</t>
  </si>
  <si>
    <t>количество штатных единиц на 01.09.текущего года (справочно0</t>
  </si>
  <si>
    <t xml:space="preserve">количество штатных единиц на 01.01.очередного года </t>
  </si>
  <si>
    <t>з/п свыше МРОТ</t>
  </si>
  <si>
    <t>ФОТ - текущего года план =гр.3*гр.4+гр.5</t>
  </si>
  <si>
    <t>РАСЧЕТ ОБЪЕМОВ БЮДЖЕТНЫХ АССИГНОВАНИЙ  (ДЕЙСТВУЮЩИЕ ОБЯЗАТЕЛЬСТВА  АУ, БУ,казенные учреждения)</t>
  </si>
  <si>
    <t>НА ОПЛАТУ ТРУДА ( АУ, БУ,МКУ)</t>
  </si>
  <si>
    <t>НА НАЧИСЛЕНИЯ НА ОПЛАТУ ТРУДА ( АУ, БУ,МКУ)</t>
  </si>
  <si>
    <t>Среднегодовой МРОТ текущего года</t>
  </si>
  <si>
    <t xml:space="preserve">текущий год - план,    тыс. руб. </t>
  </si>
  <si>
    <t xml:space="preserve"> НА ПРОЧИЕ ВЫПЛАТЫ  ( МКУ,АУ, БУ)                                           </t>
  </si>
  <si>
    <t>суточные</t>
  </si>
  <si>
    <t>проезд в командировку</t>
  </si>
  <si>
    <t>проживание в ком.</t>
  </si>
  <si>
    <t>&lt;*&gt; - указывается краткое направления расхода</t>
  </si>
  <si>
    <t>текущий год - план</t>
  </si>
  <si>
    <t>очередной  год - проект</t>
  </si>
  <si>
    <t>Кол-во штатных ед./кол-во фактических на 01.09.отчетного года</t>
  </si>
  <si>
    <t>Суточные</t>
  </si>
  <si>
    <t>Расчет бюджетных ассигнований на оплату коммунальных услуг**</t>
  </si>
  <si>
    <t>**- отдельно по бюджетным (автономным) учреждениям и отдельно по МКУ и ОМС</t>
  </si>
  <si>
    <t>Обоснование бюджетных ассигнований на закупку товаров, работ и услуг для обеспечения муниципальных нужд    на 20__год и плановый период 20__ и 20__ годов</t>
  </si>
  <si>
    <t>от "___"__________20__г.</t>
  </si>
  <si>
    <t>Даты</t>
  </si>
  <si>
    <t>Раздел_____________________________________________________________________________________________________________________________________________________</t>
  </si>
  <si>
    <t>Глава по БК</t>
  </si>
  <si>
    <t>Подраздел__________________________________________________________________________________________________________________________________________________</t>
  </si>
  <si>
    <t>Целевая статья______________________________________________________________________________________________________________________________________________</t>
  </si>
  <si>
    <t>Вид расходов_______________________________________________________________________________________________________________________________________________</t>
  </si>
  <si>
    <t>242, 243, 244</t>
  </si>
  <si>
    <t>Вид документа______________________________________________________________________________________________________________________________________________</t>
  </si>
  <si>
    <t>Единица измерения: рубли</t>
  </si>
  <si>
    <t>1. Объем бюджетных ассигнований на закупку товаров, работ и услуг для обеспечения муниципальных нужд</t>
  </si>
  <si>
    <t>код строки</t>
  </si>
  <si>
    <t>Закупки: органов местного самоуправления и подведомственных казенных учреждений</t>
  </si>
  <si>
    <t>2. Расчет объема бюджетных ассигнований на закупку товаров, работ и услуг для обеспечения муниципальных нужд</t>
  </si>
  <si>
    <t>Иденти-фикаци-онный код закупки</t>
  </si>
  <si>
    <t>Цель осуществления закупки</t>
  </si>
  <si>
    <t>Объект закупки (наименование)</t>
  </si>
  <si>
    <t>ОКПД-2  Общероссийский классификатор продукции по видам экономической деятельности</t>
  </si>
  <si>
    <t>Количество (объем) планируемых к закупке товаров, работ, услуг</t>
  </si>
  <si>
    <t>Единица измерения объекта закупки</t>
  </si>
  <si>
    <t>Стоимость единицы планируемых к закупке товаров, работ, услуг</t>
  </si>
  <si>
    <t>Объем финансового обеспечения
(тыс. рублей)</t>
  </si>
  <si>
    <t>в том числе на планируемый период</t>
  </si>
  <si>
    <t>наименование мероприятия муниципальной программы либо непрограммного направления деятельности (функции, полномочия)</t>
  </si>
  <si>
    <t>ожидаемый результат реализации мероприятия муниципальной программы *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</si>
  <si>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</si>
  <si>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</si>
  <si>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</si>
  <si>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</si>
  <si>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</si>
  <si>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</si>
  <si>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</si>
  <si>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</si>
  <si>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</si>
  <si>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</si>
  <si>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</si>
  <si>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17=8*13</t>
  </si>
  <si>
    <t>18=9*14</t>
  </si>
  <si>
    <t>19=10*15</t>
  </si>
  <si>
    <t>Итого объем финансового обеспечения, предусмотренного
на заключение контрактов</t>
  </si>
  <si>
    <t>* графа заполняется в случае, если планируемая закупка включена в муниципальную программу</t>
  </si>
  <si>
    <t>(упономоченное лицо)</t>
  </si>
  <si>
    <t>Перечень и объемы бюджетных ассигнований муниципальным казенным, бюджетным и автономным учреждениям, муниципальным унитарным преприятиям на капитальные вложения в объекты  муниципальной собственности  на очередной финансовый год и плановый период *</t>
  </si>
  <si>
    <t>* Сведения о нормативных правовых (правовых) актах, в соответствии с которыми объект капитального строительства, мероприятие (инвестиционный проект),  объект недвижимого имущества включен в муниципальную программу</t>
  </si>
  <si>
    <t>Распределение  объёмов бюджетных ассигнований  субъекта бюджетного планирования на 2017 год и на плановый период 2018 и 2019 годов</t>
  </si>
  <si>
    <t>Бюджетная классификация расходов</t>
  </si>
  <si>
    <t xml:space="preserve"> Распределение  объемов бюджетных ассигнований в пределах доведенных предельных объемов бюджетных ассигнований, тыс.рублей</t>
  </si>
  <si>
    <t xml:space="preserve">вид расходов (элемент)   </t>
  </si>
  <si>
    <t>Приложение № 2</t>
  </si>
  <si>
    <t>___________________________________________</t>
  </si>
  <si>
    <t>(наименование главного распорядителя средств бюджета)</t>
  </si>
  <si>
    <t>Наименование расходного обязательства</t>
  </si>
  <si>
    <t>Контингент граждан, которые смогут воспользоваться результатами планируемых мероприятий</t>
  </si>
  <si>
    <t xml:space="preserve">Сумма расходов по годам на реализацию каждого мероприятия </t>
  </si>
  <si>
    <t>Показатели (количественные и качественные),  которые планируется достичь в ходе реализации планируемых мероприятий</t>
  </si>
  <si>
    <t>тыс.рублей</t>
  </si>
  <si>
    <t xml:space="preserve">наименование категории потребителей </t>
  </si>
  <si>
    <t>численность</t>
  </si>
  <si>
    <t>первый год планового периода</t>
  </si>
  <si>
    <t>второй год планового периода</t>
  </si>
  <si>
    <t xml:space="preserve">наименование показателя </t>
  </si>
  <si>
    <t xml:space="preserve">планируемое значение </t>
  </si>
  <si>
    <t>Главный бухгалтер                                               ______________________________                                     _____________________________</t>
  </si>
  <si>
    <r>
      <t xml:space="preserve">                                                                                          (подпись)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(ФИО) </t>
    </r>
  </si>
  <si>
    <t>Руководитель                                                        ______________________________                                     ______________________________</t>
  </si>
  <si>
    <r>
      <t xml:space="preserve">                                                                                          (подпись)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(ФИО)</t>
    </r>
    <r>
      <rPr>
        <sz val="12"/>
        <color indexed="8"/>
        <rFont val="Times New Roman"/>
        <family val="1"/>
        <charset val="204"/>
      </rPr>
      <t xml:space="preserve">        </t>
    </r>
  </si>
  <si>
    <t>текущий  год</t>
  </si>
  <si>
    <t>очередной год</t>
  </si>
  <si>
    <t>текущий год</t>
  </si>
  <si>
    <t>Приложение №3</t>
  </si>
  <si>
    <t>очередной   год - проект</t>
  </si>
  <si>
    <t>Приложение 3-1</t>
  </si>
  <si>
    <t>Приложение №4</t>
  </si>
  <si>
    <t>Приложение №4-1</t>
  </si>
  <si>
    <t>очередной  финансовый год</t>
  </si>
  <si>
    <t>Приложение № 1</t>
  </si>
  <si>
    <t>к Порядку  планирования бюджетных ассигнований</t>
  </si>
  <si>
    <t>бюджета поселения на 2017год и плановый период</t>
  </si>
  <si>
    <t xml:space="preserve">Веденкинского сельского поселения  на очередной финансовый год  и плановый период  </t>
  </si>
  <si>
    <t>Предложения по  расходным обязательствам планируемым к принятию (изменению)</t>
  </si>
  <si>
    <t>Приложение № 2
к Порядку и методике планирования бюджетных ассигнований бюджета Дальнереченского муниципального района на очередной финансовый год и плановый период , утвержденным приказом управления финансов администрации гДальнереченского муниципального района 
от  12.07.2016 № 23</t>
  </si>
  <si>
    <t>Обеспечение выполнения полномочий  органов  местного самоуправления</t>
  </si>
  <si>
    <t>Обеспечение деятельности казенных учреждений</t>
  </si>
  <si>
    <t>Иные бюджетные ассигнования</t>
  </si>
  <si>
    <t>Итого действующих расходных обязательств</t>
  </si>
  <si>
    <t>отчетный год (2015год факт)</t>
  </si>
  <si>
    <t>текущий год (план на 01.09.2016г)</t>
  </si>
  <si>
    <t>зарплата с начислениями (без кредиторки)</t>
  </si>
  <si>
    <t>оплата коммунальных расходов (без кредиторки)</t>
  </si>
  <si>
    <t>в т.ч.</t>
  </si>
  <si>
    <t>Глава поселения</t>
  </si>
  <si>
    <t>Приложение 2</t>
  </si>
  <si>
    <t xml:space="preserve">Предложения для формирования предельных показателей расходов бюджета  поселения  на 2017 год и на плановый период 2018 и 2019 годов </t>
  </si>
  <si>
    <t xml:space="preserve">2018-2019 годов ,  утвержденный </t>
  </si>
  <si>
    <t xml:space="preserve">к Порядку   планирования бюджетных </t>
  </si>
  <si>
    <t>ассигнований бюджета поселения</t>
  </si>
  <si>
    <t xml:space="preserve">на 2017 год и плановый период 2018-2019 годов,  утвержденным </t>
  </si>
  <si>
    <t xml:space="preserve">на 2017год и плановый период2018-2019 годов,  утвержденным </t>
  </si>
  <si>
    <t>к Порядку   планирования бюджетных ассигнований</t>
  </si>
  <si>
    <t>бюджета поселения</t>
  </si>
  <si>
    <t xml:space="preserve">на 2017год  и плановый период 2018-2019 годов,  утвержденным </t>
  </si>
  <si>
    <t xml:space="preserve">к Порядку  планирования бюджетных </t>
  </si>
  <si>
    <t xml:space="preserve">  на 2017 год  и плановый период 2018-2019 годов ,  утвержденным </t>
  </si>
  <si>
    <t xml:space="preserve"> к Порядку   планирования бюджетных </t>
  </si>
  <si>
    <t xml:space="preserve">на 2017 год и плановый </t>
  </si>
  <si>
    <t xml:space="preserve">период 2018-2019 годов, утвержденный </t>
  </si>
  <si>
    <t xml:space="preserve">  на 2017 год и плановый период 2018-2019 годов,  утвержденным </t>
  </si>
  <si>
    <t>бюджета поселения на 2017 год и плановый период 2018-2019 годов</t>
  </si>
  <si>
    <t xml:space="preserve">  на очередной 2017 год и плановый период 2018-2019 годов,</t>
  </si>
  <si>
    <t xml:space="preserve">Приложение №5 </t>
  </si>
  <si>
    <t>Приложение № 6</t>
  </si>
  <si>
    <t>Приложение №8</t>
  </si>
  <si>
    <t xml:space="preserve"> приказом УФАДМР от 12.07.2016г №24</t>
  </si>
  <si>
    <t>2018-2019 годов ,  утвержденным      приказом управления финансов АДМР от 12.07.2016г №24</t>
  </si>
  <si>
    <t>приказом УФАДМР от 12.07.2016г №24</t>
  </si>
  <si>
    <t xml:space="preserve">Приложение № 7 
к Порядку планирования бюджетных ассигнований бюджета поселения на 2017  год и плановый период 2018-2019 годов, утвержденным приказом УФАДМР от 12.07.2016г №24
</t>
  </si>
  <si>
    <t xml:space="preserve"> утверждённым приказом УФАДМР от 12.07.2016г №24</t>
  </si>
  <si>
    <t xml:space="preserve">  утвержденным приказом УФАДМР от 12.07.2016г №24</t>
  </si>
  <si>
    <t>Руководитель          ______________
(наименование главного распорядителя  средств  бюджета поселения)
Исполнитель                 _________ </t>
  </si>
  <si>
    <t>(наименование главного распорядителя  средств  бюджета поселения)</t>
  </si>
  <si>
    <t>Главный распорядитель средств бюджета поселения</t>
  </si>
  <si>
    <t>244</t>
  </si>
  <si>
    <t>Главный распорядитель бюджетных средств Администрация сальского сельского поселения</t>
  </si>
  <si>
    <t>Код ЦС 190170590 "Расходы на обеспечение деятельности (оказание услуг, выполнение работ) муниципальных  учреждений"</t>
  </si>
  <si>
    <t>код ЦС 0190170590          Расходы на обеспечение деятельности (оказание услуг, выполнение работ) муниципальных  учреждений</t>
  </si>
  <si>
    <t>0801</t>
  </si>
  <si>
    <t>0190170590</t>
  </si>
  <si>
    <t>213</t>
  </si>
  <si>
    <t>0503</t>
  </si>
  <si>
    <t>0290126010</t>
  </si>
  <si>
    <t>223</t>
  </si>
  <si>
    <t>851</t>
  </si>
  <si>
    <t>290</t>
  </si>
  <si>
    <t>9999970590</t>
  </si>
  <si>
    <t>850</t>
  </si>
  <si>
    <t xml:space="preserve">Учреждение  МКУ "КДЦ Сальского поселения" - всего </t>
  </si>
  <si>
    <r>
      <t xml:space="preserve">Прочие работы, услуги </t>
    </r>
    <r>
      <rPr>
        <sz val="11"/>
        <color indexed="10"/>
        <rFont val="Times New Roman"/>
        <family val="1"/>
        <charset val="204"/>
      </rPr>
      <t>ВР 244</t>
    </r>
    <r>
      <rPr>
        <sz val="11"/>
        <rFont val="Times New Roman"/>
        <family val="1"/>
        <charset val="204"/>
      </rPr>
      <t xml:space="preserve"> (290)</t>
    </r>
  </si>
  <si>
    <t xml:space="preserve">Учреждение  Администрация Сальского поселения" - всего </t>
  </si>
  <si>
    <t>Администрация  Сальского сельского поселения</t>
  </si>
  <si>
    <r>
      <t xml:space="preserve">ФОТ - текущий год план </t>
    </r>
    <r>
      <rPr>
        <b/>
        <sz val="11"/>
        <color theme="1"/>
        <rFont val="Times New Roman"/>
        <family val="1"/>
        <charset val="204"/>
      </rPr>
      <t>исходя из штатного расписания на 01.09.</t>
    </r>
  </si>
  <si>
    <t>Администрация Сальского сельского поселения</t>
  </si>
  <si>
    <t>00</t>
  </si>
  <si>
    <t>0000000000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</si>
  <si>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</si>
  <si>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</si>
  <si>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</si>
  <si>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</si>
  <si>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</si>
  <si>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</si>
  <si>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</si>
  <si>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</si>
  <si>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</si>
  <si>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</si>
  <si>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</si>
  <si>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</si>
  <si>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120</t>
  </si>
  <si>
    <t xml:space="preserve">Закупка товаров, работ и услуг для обеспечения государственных (муниципальных) нужд
</t>
  </si>
  <si>
    <t>200</t>
  </si>
  <si>
    <t>Иные закупки товаров, работ и услуг для обеспечения государственных (муниципальных) нужд"</t>
  </si>
  <si>
    <t>240</t>
  </si>
  <si>
    <t>800</t>
  </si>
  <si>
    <t xml:space="preserve">Уплата налогов, сборов и иных платежей"
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</si>
  <si>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</si>
  <si>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районов из бюджета Сальского поселения на формирование, исполнение бюджета поселения</t>
  </si>
  <si>
    <t>9999912160</t>
  </si>
  <si>
    <t xml:space="preserve">    Межбюджетные трансферты</t>
  </si>
  <si>
    <t>500</t>
  </si>
  <si>
    <t xml:space="preserve"> Иные межбюджетные трансферты
</t>
  </si>
  <si>
    <t>540</t>
  </si>
  <si>
    <t>Межбюджетные трансферты бюджетам муниципальных районов из бюджета Сальского поселения на исполнение внутреннего контроля бюджета поселения</t>
  </si>
  <si>
    <t>9999912460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</si>
  <si>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</si>
  <si>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</si>
  <si>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</si>
  <si>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</si>
  <si>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</si>
  <si>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</si>
  <si>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Муниципальная программа Сальского сельского поселения«Благоустройство территории Сальского сельского поселения на 2017-2019 годы»</t>
  </si>
  <si>
    <t>0200000000</t>
  </si>
  <si>
    <t>Мероприятия по устройству минерализованных полос вокруг населенных пунктов поселения</t>
  </si>
  <si>
    <t>0290326070</t>
  </si>
  <si>
    <t>ЖИЛИЩНО-КОММУНАЛЬНОЕ ХОЗЯЙСТВО</t>
  </si>
  <si>
    <t>Благоустройство</t>
  </si>
  <si>
    <t>Муниципальная программа Сальского сельского поселения «Благоустройство территории Сальского сельского поселения на 2017-2019 годы»</t>
  </si>
  <si>
    <t>Оплата за потребленную электроэнергию</t>
  </si>
  <si>
    <t>Расходы связанные с содержанием, ремонтом муниципальных объектов уличного освещения.</t>
  </si>
  <si>
    <t>0290126011</t>
  </si>
  <si>
    <t>Озеленение территории поселения</t>
  </si>
  <si>
    <t>0290226030</t>
  </si>
  <si>
    <t>Содержанием территории общего пользования (тратуары, площади, детские площадки и т.д.)</t>
  </si>
  <si>
    <t>0290226050</t>
  </si>
  <si>
    <t>Ликвидация стихийных свалок</t>
  </si>
  <si>
    <t>0290226060</t>
  </si>
  <si>
    <t xml:space="preserve">КУЛЬТУРА , КИНЕМАТОГРАФИЯ </t>
  </si>
  <si>
    <t xml:space="preserve">Культура </t>
  </si>
  <si>
    <t>Муниципальная программа Сальского сельского поселения«Развитие и сохранение культуры на территории Сальского сельского  поселения» на 2017-2019 годы</t>
  </si>
  <si>
    <t>0100000000</t>
  </si>
  <si>
    <t>Расходы на обеспечение деятельности (оказание услуг,
выполнение работ) муниципальных  учреждений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</si>
  <si>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</si>
  <si>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</si>
  <si>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</si>
  <si>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</si>
  <si>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</si>
  <si>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вопросы в области культуры, кинематографии</t>
  </si>
  <si>
    <t>Проведение мероприятий для жителей поселения в рамках общегосударственных и общерайонных праздников</t>
  </si>
  <si>
    <t>0190124020</t>
  </si>
  <si>
    <t>0290124020</t>
  </si>
  <si>
    <t>0200</t>
  </si>
  <si>
    <t>0203</t>
  </si>
  <si>
    <t>0300</t>
  </si>
  <si>
    <t>0309</t>
  </si>
  <si>
    <t>0500</t>
  </si>
  <si>
    <t>0800</t>
  </si>
  <si>
    <t>0804</t>
  </si>
  <si>
    <t>Расходы на приобретение муниципальными учреждениями имущества
выполнение работ) муниципальных  учреждений</t>
  </si>
  <si>
    <t>0190223120</t>
  </si>
  <si>
    <t>090223120</t>
  </si>
  <si>
    <t>0190270600</t>
  </si>
  <si>
    <t>Муниципальная программа Сальского сельского поселения «Развитие и сохранение культуры на территории Сальского сельского  поселения» на 2017-2019 годы</t>
  </si>
  <si>
    <t>Муниципальная программа Сальского сельского поселения«Благоустройство территории Сальского сельского поселения на 2017-2019 годы»</t>
  </si>
  <si>
    <t xml:space="preserve"> в том числе: уличное освещение (без кредиторки)</t>
  </si>
  <si>
    <t xml:space="preserve">обеспечение первичных мер пожарной безопасности в поселении </t>
  </si>
  <si>
    <t>прочие расходы по благоустройству</t>
  </si>
  <si>
    <t>глава поселения</t>
  </si>
  <si>
    <t>администрация поселения</t>
  </si>
  <si>
    <t>Межбюджетные трансферты (составление, исполнение и контроль за исполнением бюджета)</t>
  </si>
  <si>
    <t>оформление прав собственности на муниципальное имущество</t>
  </si>
  <si>
    <t>мероприятия в области массового спорта</t>
  </si>
  <si>
    <t>Резервный фонд</t>
  </si>
  <si>
    <t>461,74</t>
  </si>
  <si>
    <t>865,97</t>
  </si>
  <si>
    <t>98,88</t>
  </si>
  <si>
    <t>1525,81</t>
  </si>
  <si>
    <t>55,4</t>
  </si>
  <si>
    <t>4,32</t>
  </si>
  <si>
    <t>135,5</t>
  </si>
  <si>
    <t>1,03</t>
  </si>
  <si>
    <t>371,3</t>
  </si>
  <si>
    <t>проведение выборов</t>
  </si>
  <si>
    <t>198</t>
  </si>
  <si>
    <t>111,119</t>
  </si>
  <si>
    <t>220</t>
  </si>
  <si>
    <t>0290200000</t>
  </si>
  <si>
    <t>0102,0104</t>
  </si>
  <si>
    <t>9999910010,      9999910030</t>
  </si>
  <si>
    <t>121,129</t>
  </si>
  <si>
    <t>121,129,122</t>
  </si>
  <si>
    <t>121,122,129</t>
  </si>
  <si>
    <t>0113</t>
  </si>
  <si>
    <t>9999922000</t>
  </si>
  <si>
    <t>9999923150</t>
  </si>
  <si>
    <t>1102</t>
  </si>
  <si>
    <t>9999912160        9999912460</t>
  </si>
  <si>
    <t>0111</t>
  </si>
  <si>
    <t>9999917060</t>
  </si>
  <si>
    <t>9999911010     9999911020</t>
  </si>
  <si>
    <t>870</t>
  </si>
  <si>
    <t>0000</t>
  </si>
  <si>
    <t>9999900000</t>
  </si>
  <si>
    <t>Расходы на обеспечение деятельности (оказание услуг,выполнение работ) муниципальных  учреждений</t>
  </si>
  <si>
    <t xml:space="preserve">Создание условий для удовлетворения по-требностей населения в культурно-досуговой деятельности, </t>
  </si>
  <si>
    <t>электроэнергия</t>
  </si>
  <si>
    <t>35.11.</t>
  </si>
  <si>
    <t>728</t>
  </si>
  <si>
    <t>5,77</t>
  </si>
  <si>
    <t>услуги информационные прочие</t>
  </si>
  <si>
    <t>63.99</t>
  </si>
  <si>
    <t>1833,33</t>
  </si>
  <si>
    <t>Услуги в области бухгалтерского учета</t>
  </si>
  <si>
    <t>69.20.</t>
  </si>
  <si>
    <t>99994</t>
  </si>
  <si>
    <t xml:space="preserve"> Услуги по общей уборке зданий</t>
  </si>
  <si>
    <t>81.21.</t>
  </si>
  <si>
    <t>Итого по коду БК 0801-0190170590-244</t>
  </si>
  <si>
    <t>89994</t>
  </si>
  <si>
    <t>Развитие материально-технической базы учреждений культуры</t>
  </si>
  <si>
    <t>создание безопасных и благоприятных условий нахождения граждан в учреждениях</t>
  </si>
  <si>
    <t>Итого по коду БК 0801-0190223120-244</t>
  </si>
  <si>
    <t>Итого по коду БК 0801-0190270600-243</t>
  </si>
  <si>
    <t xml:space="preserve"> Работы малярные и стекольные</t>
  </si>
  <si>
    <t>45.44.</t>
  </si>
  <si>
    <t>на 2016год (текущий финансовый год)</t>
  </si>
  <si>
    <t>на 2017год (очередной финансовый год)</t>
  </si>
  <si>
    <t>на 2018год (первый год планового периода)</t>
  </si>
  <si>
    <t>на 2019год (второй год планового периода)</t>
  </si>
  <si>
    <t>финансовое обеспечение деятельности учреждения, непрограммные мероприятия</t>
  </si>
  <si>
    <t>35.11</t>
  </si>
  <si>
    <t>организация уличного освещения</t>
  </si>
  <si>
    <t>освещение населенных пунктов поселения</t>
  </si>
  <si>
    <t>услуги проводной связи</t>
  </si>
  <si>
    <t>61.10</t>
  </si>
  <si>
    <t>закупки, осуществляемые на основании п.4 ч.1 ст.93 Закона 44-ФЗ</t>
  </si>
  <si>
    <t>содержание противопожарной сигнализации</t>
  </si>
  <si>
    <t>80.20</t>
  </si>
  <si>
    <t>приобретение бумаги</t>
  </si>
  <si>
    <t>приобретение скоросшивателей</t>
  </si>
  <si>
    <t>17.12</t>
  </si>
  <si>
    <t>дизельное топливо</t>
  </si>
  <si>
    <t>19.20</t>
  </si>
  <si>
    <t>Итого по коду БК 0104-9999910030-244</t>
  </si>
  <si>
    <t>содержание и ремонт муниципальных объектов уличного освещения</t>
  </si>
  <si>
    <t>повышение надежности работы сетей наружного освещения, внедрение современных экологически безопасных осветительных приборов</t>
  </si>
  <si>
    <t>содержание территории общего пользования</t>
  </si>
  <si>
    <t>создание комфортной среды проживания</t>
  </si>
  <si>
    <t>уборка и вывоз мусора с территории общественных мест, обкос травы</t>
  </si>
  <si>
    <t>81.29</t>
  </si>
  <si>
    <t>ликвидация стихийных свалок</t>
  </si>
  <si>
    <t>озеленение территории сел</t>
  </si>
  <si>
    <t>цветочная рассада</t>
  </si>
  <si>
    <t>81.30</t>
  </si>
  <si>
    <t>Итого по коду БК 0503-0290******-244</t>
  </si>
  <si>
    <t>обустройство минерализованных полос, обкос территории сел</t>
  </si>
  <si>
    <t>повышение уровня пожарной безопасности населенных пунктов поселения</t>
  </si>
  <si>
    <t>84.25</t>
  </si>
  <si>
    <t>Итого по коду БК 0309-0290226070-244</t>
  </si>
  <si>
    <t>заправка картриджа</t>
  </si>
  <si>
    <t>31.01</t>
  </si>
  <si>
    <t>17.23</t>
  </si>
  <si>
    <t>ВСЕГО:</t>
  </si>
  <si>
    <t>мебель для сидения</t>
  </si>
  <si>
    <t>Проведение мероприятий для жителей поселения в рамках общегосударственных и общерайоннфх праздников</t>
  </si>
  <si>
    <t xml:space="preserve"> удовлетворение потребности населения в культурно-досуговой деятельности</t>
  </si>
  <si>
    <t>Итого по коду БК 0203-9999951180-244</t>
  </si>
  <si>
    <r>
      <t>Главный распорядитель бюджетных средств</t>
    </r>
    <r>
      <rPr>
        <u/>
        <sz val="12"/>
        <rFont val="Times New Roman"/>
        <family val="1"/>
        <charset val="204"/>
      </rPr>
      <t xml:space="preserve">  Администрация Сальского сельского поселения</t>
    </r>
    <r>
      <rPr>
        <sz val="12"/>
        <rFont val="Times New Roman"/>
        <family val="1"/>
        <charset val="204"/>
      </rPr>
      <t>_______________________________________________</t>
    </r>
  </si>
  <si>
    <r>
      <t xml:space="preserve">Главный распорядитель бюджетных средств   </t>
    </r>
    <r>
      <rPr>
        <b/>
        <u/>
        <sz val="12"/>
        <rFont val="Times New Roman"/>
        <family val="1"/>
        <charset val="204"/>
      </rPr>
      <t>Администрация Сальского сельского поселения</t>
    </r>
    <r>
      <rPr>
        <sz val="12"/>
        <rFont val="Times New Roman"/>
        <family val="1"/>
        <charset val="204"/>
      </rPr>
      <t>________________________________________________________________</t>
    </r>
  </si>
  <si>
    <t>приобретение сувениров</t>
  </si>
  <si>
    <t>47.78</t>
  </si>
  <si>
    <t>огнезащитная обработка деревяннах конструкций чердаков</t>
  </si>
  <si>
    <t>43.29</t>
  </si>
  <si>
    <t>замена светильников</t>
  </si>
  <si>
    <t>43.21</t>
  </si>
  <si>
    <t>услуги по ликвидации стихийных свалок</t>
  </si>
  <si>
    <t>38.21</t>
  </si>
  <si>
    <t>оказание услуг по опахиванию сел в целях предупреждения пожаров</t>
  </si>
  <si>
    <t>95.11</t>
  </si>
  <si>
    <t>источник бесперебойного питания</t>
  </si>
  <si>
    <t>26.20</t>
  </si>
  <si>
    <t>173250610923925060100100013511244</t>
  </si>
  <si>
    <t>17</t>
  </si>
  <si>
    <t>173250610923925060100100026399244</t>
  </si>
  <si>
    <t>173250610923925060100100036920244</t>
  </si>
  <si>
    <t>173250610923925060100100048121244</t>
  </si>
  <si>
    <t>173250610923925060100100053101244</t>
  </si>
  <si>
    <t>173250610923925060100100064778244</t>
  </si>
  <si>
    <t>173250610923925060100100074544243</t>
  </si>
  <si>
    <t>17325010904525060100100013511244</t>
  </si>
  <si>
    <t>Итого по коду БК 0804-0290124020-244</t>
  </si>
  <si>
    <t>Итого по р. 0800</t>
  </si>
  <si>
    <t>17325010904525060100100026110244</t>
  </si>
  <si>
    <t>173250610904525060100100038020244</t>
  </si>
  <si>
    <t>173250610904525060100100044329244</t>
  </si>
  <si>
    <t>173250610904525060100100056399244</t>
  </si>
  <si>
    <t>173250610904525060100100061712244</t>
  </si>
  <si>
    <t>173250610904525060100100071723244</t>
  </si>
  <si>
    <t>173250610904525060100100118129244</t>
  </si>
  <si>
    <t>18</t>
  </si>
  <si>
    <t>19</t>
  </si>
  <si>
    <t>173250610904525060100100191723244</t>
  </si>
  <si>
    <t>аренда автомобиля</t>
  </si>
  <si>
    <t>77.12</t>
  </si>
  <si>
    <t>1732506109045250601001000087712244</t>
  </si>
  <si>
    <t>173250610904525060100100091920244</t>
  </si>
  <si>
    <t>173250610904525060100100103511244</t>
  </si>
  <si>
    <t>173250610904525060100100114321244</t>
  </si>
  <si>
    <t>173250610904525060100100133821244</t>
  </si>
  <si>
    <t>173250610904525060100100148130244</t>
  </si>
  <si>
    <t>173250610904525060100100158425244</t>
  </si>
  <si>
    <t>173250610904525060100100169511244</t>
  </si>
  <si>
    <t>173250610904525060100001713101244</t>
  </si>
  <si>
    <t>173250610904525060100100182620244</t>
  </si>
  <si>
    <t>173250610904525060100100191712244</t>
  </si>
  <si>
    <t>62.02</t>
  </si>
  <si>
    <r>
      <t xml:space="preserve">Подраздел    </t>
    </r>
    <r>
      <rPr>
        <b/>
        <u/>
        <sz val="12"/>
        <rFont val="Times New Roman"/>
        <family val="1"/>
        <charset val="204"/>
      </rPr>
      <t>04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___________________________________________________________________________________________________________________________________________</t>
    </r>
  </si>
  <si>
    <r>
      <t xml:space="preserve">Раздел           </t>
    </r>
    <r>
      <rPr>
        <b/>
        <u/>
        <sz val="12"/>
        <rFont val="Times New Roman"/>
        <family val="1"/>
        <charset val="204"/>
      </rPr>
      <t xml:space="preserve"> 01</t>
    </r>
    <r>
      <rPr>
        <sz val="12"/>
        <rFont val="Times New Roman"/>
        <family val="1"/>
        <charset val="204"/>
      </rPr>
      <t xml:space="preserve"> ____________________________________________________________________________________________________________________________________________</t>
    </r>
  </si>
  <si>
    <r>
      <t xml:space="preserve">Целевая  </t>
    </r>
    <r>
      <rPr>
        <b/>
        <u/>
        <sz val="12"/>
        <rFont val="Times New Roman"/>
        <family val="1"/>
        <charset val="204"/>
      </rPr>
      <t>9999910030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____________________________________________________________________________________________________________________________________________</t>
    </r>
  </si>
  <si>
    <r>
      <t xml:space="preserve">Вид расходов   </t>
    </r>
    <r>
      <rPr>
        <b/>
        <u/>
        <sz val="12"/>
        <rFont val="Times New Roman"/>
        <family val="1"/>
        <charset val="204"/>
      </rPr>
      <t>244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_____________________________________________________________________________________________________________________________________</t>
    </r>
  </si>
  <si>
    <r>
      <t>Раздел</t>
    </r>
    <r>
      <rPr>
        <b/>
        <u/>
        <sz val="12"/>
        <rFont val="Times New Roman"/>
        <family val="1"/>
        <charset val="204"/>
      </rPr>
      <t xml:space="preserve">       02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________________________________________________________________________________________________________________________________________</t>
    </r>
  </si>
  <si>
    <r>
      <t xml:space="preserve">Подраздел  </t>
    </r>
    <r>
      <rPr>
        <b/>
        <u/>
        <sz val="12"/>
        <rFont val="Times New Roman"/>
        <family val="1"/>
        <charset val="204"/>
      </rPr>
      <t>03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</t>
    </r>
  </si>
  <si>
    <r>
      <t xml:space="preserve">Целевая статья    </t>
    </r>
    <r>
      <rPr>
        <b/>
        <u/>
        <sz val="12"/>
        <rFont val="Times New Roman"/>
        <family val="1"/>
        <charset val="204"/>
      </rPr>
      <t>9999951180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___________________________________________________________________________________________________________________________________________</t>
    </r>
  </si>
  <si>
    <r>
      <t xml:space="preserve">Вид расходов     </t>
    </r>
    <r>
      <rPr>
        <b/>
        <u/>
        <sz val="12"/>
        <rFont val="Times New Roman"/>
        <family val="1"/>
        <charset val="204"/>
      </rPr>
      <t>244</t>
    </r>
    <r>
      <rPr>
        <sz val="12"/>
        <rFont val="Times New Roman"/>
        <family val="1"/>
        <charset val="204"/>
      </rPr>
      <t>________________________________________________________________________________________________________</t>
    </r>
  </si>
  <si>
    <r>
      <t xml:space="preserve">Раздел    </t>
    </r>
    <r>
      <rPr>
        <b/>
        <u/>
        <sz val="12"/>
        <rFont val="Times New Roman"/>
        <family val="1"/>
        <charset val="204"/>
      </rPr>
      <t>05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___________________________________________________________________________________________________________________________________________</t>
    </r>
  </si>
  <si>
    <r>
      <t xml:space="preserve">Подраздел       </t>
    </r>
    <r>
      <rPr>
        <b/>
        <u/>
        <sz val="12"/>
        <rFont val="Times New Roman"/>
        <family val="1"/>
        <charset val="204"/>
      </rPr>
      <t>03_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____________________________________________________________________________________________________________________________________________</t>
    </r>
  </si>
  <si>
    <r>
      <t xml:space="preserve">Вид расходов   </t>
    </r>
    <r>
      <rPr>
        <b/>
        <u/>
        <sz val="12"/>
        <rFont val="Times New Roman"/>
        <family val="1"/>
        <charset val="204"/>
      </rPr>
      <t xml:space="preserve">244 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____________________________________________________________________________________________________________________________________</t>
    </r>
  </si>
  <si>
    <r>
      <t xml:space="preserve">Целевая статья         </t>
    </r>
    <r>
      <rPr>
        <b/>
        <u/>
        <sz val="12"/>
        <rFont val="Times New Roman"/>
        <family val="1"/>
        <charset val="204"/>
      </rPr>
      <t xml:space="preserve">0290126010; 0290126011; 0290226030;0290226050; 0290226060.          </t>
    </r>
    <r>
      <rPr>
        <u/>
        <sz val="12"/>
        <rFont val="Times New Roman"/>
        <family val="1"/>
        <charset val="204"/>
      </rPr>
      <t xml:space="preserve">             </t>
    </r>
    <r>
      <rPr>
        <sz val="12"/>
        <rFont val="Times New Roman"/>
        <family val="1"/>
        <charset val="204"/>
      </rPr>
      <t>_______________________________________</t>
    </r>
  </si>
  <si>
    <t>0290******</t>
  </si>
  <si>
    <r>
      <t>Раздел</t>
    </r>
    <r>
      <rPr>
        <b/>
        <u/>
        <sz val="12"/>
        <rFont val="Times New Roman"/>
        <family val="1"/>
        <charset val="204"/>
      </rPr>
      <t xml:space="preserve">   03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_______________________________________________________________________________________________________________________________________</t>
    </r>
  </si>
  <si>
    <r>
      <t xml:space="preserve">Подраздел  </t>
    </r>
    <r>
      <rPr>
        <b/>
        <u/>
        <sz val="12"/>
        <rFont val="Times New Roman"/>
        <family val="1"/>
        <charset val="204"/>
      </rPr>
      <t xml:space="preserve"> 09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__________________________________________________________________________________________________________________________________________________</t>
    </r>
  </si>
  <si>
    <r>
      <t xml:space="preserve">Целевая статья       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0290126070</t>
    </r>
    <r>
      <rPr>
        <sz val="12"/>
        <rFont val="Times New Roman"/>
        <family val="1"/>
        <charset val="204"/>
      </rPr>
      <t>______________________________________________________________________________________________</t>
    </r>
  </si>
  <si>
    <r>
      <t xml:space="preserve">Вид  расходов  </t>
    </r>
    <r>
      <rPr>
        <b/>
        <u/>
        <sz val="12"/>
        <rFont val="Times New Roman"/>
        <family val="1"/>
        <charset val="204"/>
      </rPr>
      <t>244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_____________________________________________________________________________________________________________________________________________</t>
    </r>
  </si>
  <si>
    <r>
      <t xml:space="preserve">Раздел    </t>
    </r>
    <r>
      <rPr>
        <b/>
        <u/>
        <sz val="12"/>
        <rFont val="Times New Roman"/>
        <family val="1"/>
        <charset val="204"/>
      </rPr>
      <t xml:space="preserve"> 08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________________________________________________________________________________________________________________________________________________</t>
    </r>
  </si>
  <si>
    <r>
      <t xml:space="preserve">Подраздел    </t>
    </r>
    <r>
      <rPr>
        <b/>
        <sz val="12"/>
        <rFont val="Times New Roman"/>
        <family val="1"/>
        <charset val="204"/>
      </rPr>
      <t>01_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____________________________________________________________________________________________________________________________________________</t>
    </r>
  </si>
  <si>
    <r>
      <t xml:space="preserve">Целевая статья   </t>
    </r>
    <r>
      <rPr>
        <b/>
        <u/>
        <sz val="12"/>
        <rFont val="Times New Roman"/>
        <family val="1"/>
        <charset val="204"/>
      </rPr>
      <t>0190170590; 0190270600.</t>
    </r>
    <r>
      <rPr>
        <sz val="12"/>
        <rFont val="Times New Roman"/>
        <family val="1"/>
        <charset val="204"/>
      </rPr>
      <t>__________________________________________________________________________________</t>
    </r>
  </si>
  <si>
    <r>
      <t xml:space="preserve">Вид расходов </t>
    </r>
    <r>
      <rPr>
        <b/>
        <u/>
        <sz val="12"/>
        <rFont val="Times New Roman"/>
        <family val="1"/>
        <charset val="204"/>
      </rPr>
      <t>243; 244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_______________________________________________________________________________________________________________________________________</t>
    </r>
  </si>
  <si>
    <t>243, 244</t>
  </si>
  <si>
    <t>0190******</t>
  </si>
  <si>
    <t>173250610923925060100100064544243</t>
  </si>
  <si>
    <t>Итого по р. 0801</t>
  </si>
  <si>
    <r>
      <t xml:space="preserve">Раздел      </t>
    </r>
    <r>
      <rPr>
        <b/>
        <u/>
        <sz val="12"/>
        <rFont val="Times New Roman"/>
        <family val="1"/>
        <charset val="204"/>
      </rPr>
      <t>08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_________________________________________________________________________________________________________________________________________________</t>
    </r>
  </si>
  <si>
    <r>
      <t xml:space="preserve">Подраздел   </t>
    </r>
    <r>
      <rPr>
        <b/>
        <u/>
        <sz val="12"/>
        <rFont val="Times New Roman"/>
        <family val="1"/>
        <charset val="204"/>
      </rPr>
      <t>04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______________________________________________________________________________________________________________________________________________</t>
    </r>
  </si>
  <si>
    <r>
      <t xml:space="preserve">Целевая статья   </t>
    </r>
    <r>
      <rPr>
        <b/>
        <u/>
        <sz val="12"/>
        <rFont val="Times New Roman"/>
        <family val="1"/>
        <charset val="204"/>
      </rPr>
      <t>0290124020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______________________________________________________________________________________________________________________________________________</t>
    </r>
  </si>
  <si>
    <r>
      <t xml:space="preserve">Вид расходов   </t>
    </r>
    <r>
      <rPr>
        <b/>
        <u/>
        <sz val="12"/>
        <rFont val="Times New Roman"/>
        <family val="1"/>
        <charset val="204"/>
      </rPr>
      <t>244</t>
    </r>
    <r>
      <rPr>
        <sz val="12"/>
        <rFont val="Times New Roman"/>
        <family val="1"/>
        <charset val="204"/>
      </rPr>
      <t>_______________________________________________________________________________________________________________________________________________</t>
    </r>
  </si>
  <si>
    <t>Итого по р. 0804</t>
  </si>
  <si>
    <t>173250610923925060100100074778244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</si>
</sst>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\ &quot;р.&quot;_-;\-* #,##0.00\ &quot;р.&quot;_-;_-* &quot;-&quot;??\ &quot;р.&quot;_-;_-@_-"/>
  </numFmts>
  <fonts count="6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name val="Arial Cyr"/>
      <charset val="204"/>
    </font>
    <font>
      <b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name val="Helv"/>
    </font>
    <font>
      <b/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perscript"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11"/>
      <color indexed="11"/>
      <name val="Times New Roman"/>
      <family val="1"/>
      <charset val="204"/>
    </font>
    <font>
      <sz val="11"/>
      <color indexed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.5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6">
    <xf numFmtId="0" fontId="0" fillId="0" borderId="0"/>
    <xf numFmtId="0" fontId="23" fillId="0" borderId="0"/>
    <xf numFmtId="0" fontId="24" fillId="0" borderId="0"/>
    <xf numFmtId="0" fontId="25" fillId="0" borderId="0"/>
    <xf numFmtId="0" fontId="23" fillId="0" borderId="0"/>
    <xf numFmtId="164" fontId="23" fillId="0" borderId="0" applyFont="0" applyFill="0" applyBorder="0" applyAlignment="0" applyProtection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5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5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25" fillId="0" borderId="0"/>
    <xf numFmtId="0" fontId="36" fillId="0" borderId="0"/>
    <xf numFmtId="0" fontId="30" fillId="0" borderId="0"/>
  </cellStyleXfs>
  <cellXfs count="65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vertical="top" wrapText="1"/>
    </xf>
    <xf numFmtId="0" fontId="0" fillId="2" borderId="0" xfId="0" applyFill="1" applyAlignment="1"/>
    <xf numFmtId="0" fontId="1" fillId="0" borderId="0" xfId="0" applyFont="1" applyFill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/>
    <xf numFmtId="0" fontId="3" fillId="3" borderId="1" xfId="0" applyFont="1" applyFill="1" applyBorder="1"/>
    <xf numFmtId="0" fontId="3" fillId="3" borderId="0" xfId="0" applyFont="1" applyFill="1"/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3" fillId="3" borderId="9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2" fillId="0" borderId="0" xfId="54" applyFont="1" applyFill="1"/>
    <xf numFmtId="0" fontId="7" fillId="0" borderId="0" xfId="54" applyFont="1" applyFill="1" applyAlignment="1">
      <alignment horizontal="center" vertical="center"/>
    </xf>
    <xf numFmtId="0" fontId="32" fillId="0" borderId="0" xfId="54" applyFont="1" applyFill="1" applyAlignment="1">
      <alignment vertical="center"/>
    </xf>
    <xf numFmtId="0" fontId="7" fillId="0" borderId="0" xfId="54" applyFont="1" applyFill="1" applyAlignment="1">
      <alignment horizontal="center" vertical="center" wrapText="1"/>
    </xf>
    <xf numFmtId="0" fontId="32" fillId="0" borderId="0" xfId="54" applyFont="1" applyFill="1" applyAlignment="1">
      <alignment horizontal="center" vertical="center" wrapText="1"/>
    </xf>
    <xf numFmtId="0" fontId="32" fillId="0" borderId="0" xfId="54" applyFont="1" applyFill="1" applyBorder="1" applyAlignment="1">
      <alignment horizontal="center" vertical="center" wrapText="1"/>
    </xf>
    <xf numFmtId="0" fontId="32" fillId="0" borderId="0" xfId="54" applyFont="1" applyFill="1" applyBorder="1" applyAlignment="1">
      <alignment vertical="center"/>
    </xf>
    <xf numFmtId="0" fontId="32" fillId="0" borderId="0" xfId="54" applyFont="1" applyFill="1" applyBorder="1" applyAlignment="1">
      <alignment horizontal="left" vertical="center"/>
    </xf>
    <xf numFmtId="0" fontId="32" fillId="0" borderId="5" xfId="54" applyFont="1" applyFill="1" applyBorder="1" applyAlignment="1">
      <alignment vertical="center"/>
    </xf>
    <xf numFmtId="0" fontId="32" fillId="0" borderId="3" xfId="54" applyFont="1" applyFill="1" applyBorder="1" applyAlignment="1">
      <alignment vertical="center"/>
    </xf>
    <xf numFmtId="0" fontId="32" fillId="0" borderId="0" xfId="54" applyFont="1" applyFill="1" applyAlignment="1">
      <alignment horizontal="left" vertical="center"/>
    </xf>
    <xf numFmtId="0" fontId="32" fillId="0" borderId="0" xfId="54" applyFont="1" applyFill="1" applyBorder="1" applyAlignment="1">
      <alignment horizontal="center"/>
    </xf>
    <xf numFmtId="0" fontId="7" fillId="0" borderId="0" xfId="54" applyFont="1" applyFill="1"/>
    <xf numFmtId="0" fontId="32" fillId="0" borderId="0" xfId="54" applyFont="1" applyFill="1" applyBorder="1"/>
    <xf numFmtId="0" fontId="7" fillId="0" borderId="0" xfId="54" applyFont="1" applyFill="1" applyBorder="1"/>
    <xf numFmtId="0" fontId="32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32" fillId="0" borderId="0" xfId="0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justify"/>
    </xf>
    <xf numFmtId="49" fontId="32" fillId="0" borderId="5" xfId="0" applyNumberFormat="1" applyFont="1" applyFill="1" applyBorder="1" applyAlignment="1">
      <alignment horizontal="left"/>
    </xf>
    <xf numFmtId="0" fontId="7" fillId="0" borderId="0" xfId="54" applyFont="1" applyFill="1" applyAlignment="1">
      <alignment vertical="center" wrapText="1"/>
    </xf>
    <xf numFmtId="0" fontId="32" fillId="5" borderId="0" xfId="54" applyFont="1" applyFill="1" applyAlignment="1">
      <alignment vertical="top" wrapText="1"/>
    </xf>
    <xf numFmtId="0" fontId="40" fillId="0" borderId="0" xfId="54" applyFont="1" applyFill="1" applyAlignment="1">
      <alignment vertical="center"/>
    </xf>
    <xf numFmtId="0" fontId="40" fillId="0" borderId="0" xfId="54" applyFont="1" applyFill="1" applyAlignment="1">
      <alignment horizontal="left" vertical="center"/>
    </xf>
    <xf numFmtId="0" fontId="40" fillId="0" borderId="0" xfId="54" applyFont="1" applyFill="1" applyBorder="1" applyAlignment="1">
      <alignment horizontal="center"/>
    </xf>
    <xf numFmtId="0" fontId="40" fillId="0" borderId="0" xfId="54" applyFont="1" applyFill="1"/>
    <xf numFmtId="0" fontId="1" fillId="0" borderId="7" xfId="0" applyFont="1" applyBorder="1" applyAlignment="1">
      <alignment horizontal="center" vertical="center" wrapText="1"/>
    </xf>
    <xf numFmtId="0" fontId="30" fillId="0" borderId="0" xfId="55"/>
    <xf numFmtId="0" fontId="30" fillId="0" borderId="0" xfId="55" applyAlignment="1">
      <alignment horizontal="center" vertical="top"/>
    </xf>
    <xf numFmtId="0" fontId="30" fillId="0" borderId="0" xfId="55" applyAlignment="1">
      <alignment wrapText="1"/>
    </xf>
    <xf numFmtId="0" fontId="27" fillId="0" borderId="0" xfId="55" applyFont="1" applyAlignment="1">
      <alignment wrapText="1"/>
    </xf>
    <xf numFmtId="0" fontId="31" fillId="0" borderId="0" xfId="55" applyFont="1" applyBorder="1" applyAlignment="1">
      <alignment horizontal="center" vertical="top" wrapText="1"/>
    </xf>
    <xf numFmtId="0" fontId="6" fillId="0" borderId="0" xfId="55" applyFont="1" applyFill="1" applyBorder="1" applyAlignment="1">
      <alignment horizontal="center" vertical="top"/>
    </xf>
    <xf numFmtId="0" fontId="30" fillId="0" borderId="4" xfId="55" applyBorder="1" applyAlignment="1">
      <alignment horizontal="center" wrapText="1"/>
    </xf>
    <xf numFmtId="0" fontId="29" fillId="0" borderId="8" xfId="55" applyFont="1" applyBorder="1" applyAlignment="1">
      <alignment horizontal="center" vertical="top" wrapText="1"/>
    </xf>
    <xf numFmtId="0" fontId="31" fillId="0" borderId="8" xfId="55" applyFont="1" applyBorder="1" applyAlignment="1">
      <alignment horizontal="center" vertical="top" wrapText="1"/>
    </xf>
    <xf numFmtId="0" fontId="31" fillId="0" borderId="8" xfId="55" applyFont="1" applyBorder="1" applyAlignment="1">
      <alignment horizontal="center" vertical="top" textRotation="90" wrapText="1"/>
    </xf>
    <xf numFmtId="0" fontId="6" fillId="0" borderId="1" xfId="55" applyFont="1" applyBorder="1" applyAlignment="1">
      <alignment horizontal="center" vertical="top" textRotation="90" wrapText="1"/>
    </xf>
    <xf numFmtId="0" fontId="6" fillId="0" borderId="1" xfId="55" applyFont="1" applyBorder="1" applyAlignment="1">
      <alignment horizontal="center" vertical="center" textRotation="90" wrapText="1"/>
    </xf>
    <xf numFmtId="0" fontId="6" fillId="0" borderId="8" xfId="55" applyFont="1" applyBorder="1" applyAlignment="1">
      <alignment horizontal="center" vertical="center" textRotation="90" wrapText="1"/>
    </xf>
    <xf numFmtId="0" fontId="6" fillId="0" borderId="8" xfId="55" applyFont="1" applyBorder="1" applyAlignment="1">
      <alignment horizontal="center" vertical="top" textRotation="90" wrapText="1"/>
    </xf>
    <xf numFmtId="0" fontId="6" fillId="0" borderId="1" xfId="55" applyFont="1" applyBorder="1" applyAlignment="1">
      <alignment horizontal="center" vertical="top" wrapText="1"/>
    </xf>
    <xf numFmtId="0" fontId="6" fillId="0" borderId="1" xfId="55" applyFont="1" applyBorder="1" applyAlignment="1">
      <alignment wrapText="1"/>
    </xf>
    <xf numFmtId="0" fontId="6" fillId="6" borderId="1" xfId="55" applyFont="1" applyFill="1" applyBorder="1" applyAlignment="1">
      <alignment horizontal="left" vertical="top" wrapText="1"/>
    </xf>
    <xf numFmtId="0" fontId="6" fillId="6" borderId="1" xfId="55" applyFont="1" applyFill="1" applyBorder="1" applyAlignment="1">
      <alignment horizontal="center" vertical="top" wrapText="1"/>
    </xf>
    <xf numFmtId="0" fontId="6" fillId="6" borderId="1" xfId="55" applyFont="1" applyFill="1" applyBorder="1" applyAlignment="1">
      <alignment wrapText="1"/>
    </xf>
    <xf numFmtId="0" fontId="6" fillId="2" borderId="1" xfId="55" applyFont="1" applyFill="1" applyBorder="1" applyAlignment="1">
      <alignment horizontal="center" vertical="top" wrapText="1"/>
    </xf>
    <xf numFmtId="49" fontId="6" fillId="0" borderId="1" xfId="55" applyNumberFormat="1" applyFont="1" applyFill="1" applyBorder="1" applyAlignment="1">
      <alignment horizontal="center" vertical="top" wrapText="1"/>
    </xf>
    <xf numFmtId="2" fontId="6" fillId="0" borderId="1" xfId="55" applyNumberFormat="1" applyFont="1" applyFill="1" applyBorder="1" applyAlignment="1">
      <alignment horizontal="center" vertical="top"/>
    </xf>
    <xf numFmtId="2" fontId="10" fillId="5" borderId="1" xfId="55" applyNumberFormat="1" applyFont="1" applyFill="1" applyBorder="1" applyAlignment="1">
      <alignment horizontal="center" vertical="top" wrapText="1"/>
    </xf>
    <xf numFmtId="0" fontId="30" fillId="0" borderId="1" xfId="55" applyBorder="1"/>
    <xf numFmtId="0" fontId="4" fillId="0" borderId="1" xfId="55" applyFont="1" applyBorder="1" applyAlignment="1">
      <alignment horizontal="center" vertical="top" wrapText="1"/>
    </xf>
    <xf numFmtId="49" fontId="4" fillId="0" borderId="1" xfId="55" applyNumberFormat="1" applyFont="1" applyFill="1" applyBorder="1" applyAlignment="1">
      <alignment horizontal="center" vertical="top" wrapText="1"/>
    </xf>
    <xf numFmtId="2" fontId="4" fillId="0" borderId="1" xfId="55" applyNumberFormat="1" applyFont="1" applyFill="1" applyBorder="1" applyAlignment="1">
      <alignment horizontal="center" vertical="top" wrapText="1"/>
    </xf>
    <xf numFmtId="0" fontId="4" fillId="2" borderId="1" xfId="55" applyFont="1" applyFill="1" applyBorder="1" applyAlignment="1">
      <alignment horizontal="center" vertical="top" wrapText="1"/>
    </xf>
    <xf numFmtId="0" fontId="4" fillId="6" borderId="1" xfId="55" applyFont="1" applyFill="1" applyBorder="1" applyAlignment="1">
      <alignment horizontal="center" vertical="top" wrapText="1"/>
    </xf>
    <xf numFmtId="49" fontId="4" fillId="6" borderId="1" xfId="55" applyNumberFormat="1" applyFont="1" applyFill="1" applyBorder="1" applyAlignment="1">
      <alignment horizontal="center" vertical="top" wrapText="1"/>
    </xf>
    <xf numFmtId="2" fontId="4" fillId="6" borderId="1" xfId="55" applyNumberFormat="1" applyFont="1" applyFill="1" applyBorder="1" applyAlignment="1">
      <alignment horizontal="center" vertical="top" wrapText="1"/>
    </xf>
    <xf numFmtId="2" fontId="10" fillId="6" borderId="1" xfId="55" applyNumberFormat="1" applyFont="1" applyFill="1" applyBorder="1" applyAlignment="1">
      <alignment horizontal="center" vertical="top" wrapText="1"/>
    </xf>
    <xf numFmtId="49" fontId="4" fillId="2" borderId="1" xfId="55" applyNumberFormat="1" applyFont="1" applyFill="1" applyBorder="1" applyAlignment="1">
      <alignment horizontal="center" vertical="top" wrapText="1"/>
    </xf>
    <xf numFmtId="2" fontId="4" fillId="2" borderId="1" xfId="55" applyNumberFormat="1" applyFont="1" applyFill="1" applyBorder="1" applyAlignment="1">
      <alignment horizontal="center" vertical="top"/>
    </xf>
    <xf numFmtId="2" fontId="10" fillId="2" borderId="1" xfId="55" applyNumberFormat="1" applyFont="1" applyFill="1" applyBorder="1" applyAlignment="1">
      <alignment horizontal="center" vertical="top" wrapText="1"/>
    </xf>
    <xf numFmtId="0" fontId="30" fillId="2" borderId="1" xfId="55" applyFill="1" applyBorder="1"/>
    <xf numFmtId="0" fontId="41" fillId="4" borderId="1" xfId="55" applyFont="1" applyFill="1" applyBorder="1"/>
    <xf numFmtId="0" fontId="41" fillId="4" borderId="1" xfId="55" applyFont="1" applyFill="1" applyBorder="1" applyAlignment="1">
      <alignment horizontal="center"/>
    </xf>
    <xf numFmtId="1" fontId="41" fillId="4" borderId="1" xfId="55" applyNumberFormat="1" applyFont="1" applyFill="1" applyBorder="1" applyAlignment="1">
      <alignment horizontal="center"/>
    </xf>
    <xf numFmtId="1" fontId="30" fillId="7" borderId="1" xfId="55" applyNumberFormat="1" applyFill="1" applyBorder="1" applyAlignment="1"/>
    <xf numFmtId="1" fontId="41" fillId="7" borderId="1" xfId="55" applyNumberFormat="1" applyFont="1" applyFill="1" applyBorder="1" applyAlignment="1"/>
    <xf numFmtId="0" fontId="30" fillId="8" borderId="1" xfId="55" applyFill="1" applyBorder="1"/>
    <xf numFmtId="0" fontId="14" fillId="0" borderId="0" xfId="55" applyFont="1" applyAlignment="1">
      <alignment horizontal="center" vertical="top"/>
    </xf>
    <xf numFmtId="0" fontId="30" fillId="0" borderId="0" xfId="55" applyAlignment="1">
      <alignment horizontal="left" vertical="top" wrapText="1"/>
    </xf>
    <xf numFmtId="0" fontId="42" fillId="0" borderId="0" xfId="55" applyFont="1" applyAlignment="1">
      <alignment wrapText="1"/>
    </xf>
    <xf numFmtId="0" fontId="42" fillId="0" borderId="0" xfId="55" applyFont="1"/>
    <xf numFmtId="0" fontId="30" fillId="0" borderId="0" xfId="55" applyFill="1" applyBorder="1"/>
    <xf numFmtId="0" fontId="4" fillId="0" borderId="1" xfId="55" applyFont="1" applyBorder="1" applyAlignment="1">
      <alignment wrapText="1"/>
    </xf>
    <xf numFmtId="0" fontId="17" fillId="0" borderId="1" xfId="55" applyFont="1" applyBorder="1"/>
    <xf numFmtId="0" fontId="10" fillId="0" borderId="1" xfId="55" applyFont="1" applyBorder="1"/>
    <xf numFmtId="0" fontId="10" fillId="2" borderId="1" xfId="55" applyFont="1" applyFill="1" applyBorder="1"/>
    <xf numFmtId="0" fontId="10" fillId="0" borderId="1" xfId="55" applyFont="1" applyBorder="1" applyAlignment="1">
      <alignment wrapText="1"/>
    </xf>
    <xf numFmtId="0" fontId="4" fillId="0" borderId="1" xfId="55" applyFont="1" applyFill="1" applyBorder="1"/>
    <xf numFmtId="0" fontId="4" fillId="0" borderId="1" xfId="55" applyFont="1" applyBorder="1"/>
    <xf numFmtId="0" fontId="4" fillId="0" borderId="1" xfId="55" applyFont="1" applyFill="1" applyBorder="1" applyAlignment="1">
      <alignment wrapText="1"/>
    </xf>
    <xf numFmtId="0" fontId="10" fillId="0" borderId="1" xfId="55" applyFont="1" applyFill="1" applyBorder="1"/>
    <xf numFmtId="0" fontId="10" fillId="9" borderId="1" xfId="55" applyFont="1" applyFill="1" applyBorder="1" applyAlignment="1">
      <alignment wrapText="1"/>
    </xf>
    <xf numFmtId="0" fontId="10" fillId="9" borderId="1" xfId="55" applyFont="1" applyFill="1" applyBorder="1"/>
    <xf numFmtId="0" fontId="10" fillId="10" borderId="1" xfId="55" applyFont="1" applyFill="1" applyBorder="1" applyAlignment="1">
      <alignment wrapText="1"/>
    </xf>
    <xf numFmtId="0" fontId="10" fillId="10" borderId="1" xfId="55" applyFont="1" applyFill="1" applyBorder="1"/>
    <xf numFmtId="0" fontId="10" fillId="11" borderId="1" xfId="55" applyFont="1" applyFill="1" applyBorder="1" applyAlignment="1">
      <alignment wrapText="1"/>
    </xf>
    <xf numFmtId="0" fontId="10" fillId="11" borderId="1" xfId="55" applyFont="1" applyFill="1" applyBorder="1"/>
    <xf numFmtId="0" fontId="10" fillId="12" borderId="1" xfId="55" applyFont="1" applyFill="1" applyBorder="1"/>
    <xf numFmtId="0" fontId="10" fillId="13" borderId="1" xfId="55" applyFont="1" applyFill="1" applyBorder="1" applyAlignment="1">
      <alignment wrapText="1"/>
    </xf>
    <xf numFmtId="0" fontId="10" fillId="13" borderId="1" xfId="55" applyFont="1" applyFill="1" applyBorder="1"/>
    <xf numFmtId="0" fontId="4" fillId="13" borderId="1" xfId="55" applyFont="1" applyFill="1" applyBorder="1"/>
    <xf numFmtId="0" fontId="10" fillId="0" borderId="1" xfId="55" applyFont="1" applyFill="1" applyBorder="1" applyAlignment="1">
      <alignment wrapText="1"/>
    </xf>
    <xf numFmtId="0" fontId="44" fillId="0" borderId="1" xfId="55" applyFont="1" applyFill="1" applyBorder="1" applyAlignment="1">
      <alignment wrapText="1"/>
    </xf>
    <xf numFmtId="0" fontId="45" fillId="0" borderId="1" xfId="55" applyFont="1" applyFill="1" applyBorder="1"/>
    <xf numFmtId="0" fontId="8" fillId="2" borderId="1" xfId="55" applyFont="1" applyFill="1" applyBorder="1" applyAlignment="1">
      <alignment wrapText="1"/>
    </xf>
    <xf numFmtId="0" fontId="8" fillId="2" borderId="1" xfId="55" applyFont="1" applyFill="1" applyBorder="1"/>
    <xf numFmtId="2" fontId="4" fillId="0" borderId="1" xfId="55" applyNumberFormat="1" applyFont="1" applyFill="1" applyBorder="1"/>
    <xf numFmtId="0" fontId="17" fillId="0" borderId="1" xfId="55" applyFont="1" applyFill="1" applyBorder="1"/>
    <xf numFmtId="0" fontId="30" fillId="0" borderId="0" xfId="55" applyFill="1" applyBorder="1" applyAlignment="1">
      <alignment wrapText="1"/>
    </xf>
    <xf numFmtId="0" fontId="30" fillId="0" borderId="0" xfId="55" applyFill="1" applyAlignment="1">
      <alignment wrapText="1"/>
    </xf>
    <xf numFmtId="0" fontId="30" fillId="0" borderId="0" xfId="55" applyFill="1"/>
    <xf numFmtId="0" fontId="10" fillId="2" borderId="1" xfId="55" applyFont="1" applyFill="1" applyBorder="1" applyAlignment="1">
      <alignment wrapText="1"/>
    </xf>
    <xf numFmtId="49" fontId="10" fillId="0" borderId="1" xfId="55" applyNumberFormat="1" applyFont="1" applyFill="1" applyBorder="1"/>
    <xf numFmtId="49" fontId="10" fillId="0" borderId="1" xfId="55" applyNumberFormat="1" applyFont="1" applyFill="1" applyBorder="1" applyAlignment="1">
      <alignment wrapText="1"/>
    </xf>
    <xf numFmtId="0" fontId="10" fillId="6" borderId="1" xfId="55" applyFont="1" applyFill="1" applyBorder="1" applyAlignment="1">
      <alignment wrapText="1"/>
    </xf>
    <xf numFmtId="0" fontId="10" fillId="6" borderId="1" xfId="55" applyFont="1" applyFill="1" applyBorder="1"/>
    <xf numFmtId="0" fontId="4" fillId="6" borderId="1" xfId="55" applyFont="1" applyFill="1" applyBorder="1"/>
    <xf numFmtId="0" fontId="4" fillId="9" borderId="1" xfId="55" applyFont="1" applyFill="1" applyBorder="1"/>
    <xf numFmtId="0" fontId="43" fillId="5" borderId="1" xfId="55" applyFont="1" applyFill="1" applyBorder="1" applyAlignment="1">
      <alignment wrapText="1"/>
    </xf>
    <xf numFmtId="0" fontId="10" fillId="5" borderId="1" xfId="55" applyFont="1" applyFill="1" applyBorder="1"/>
    <xf numFmtId="0" fontId="4" fillId="5" borderId="1" xfId="55" applyFont="1" applyFill="1" applyBorder="1"/>
    <xf numFmtId="0" fontId="4" fillId="14" borderId="1" xfId="55" applyFont="1" applyFill="1" applyBorder="1"/>
    <xf numFmtId="0" fontId="4" fillId="14" borderId="1" xfId="55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31" fillId="0" borderId="8" xfId="55" applyFont="1" applyBorder="1" applyAlignment="1">
      <alignment horizontal="center" vertical="top" textRotation="90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26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0" xfId="0" applyFont="1" applyFill="1"/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10" fillId="0" borderId="1" xfId="55" applyFont="1" applyBorder="1" applyAlignment="1">
      <alignment horizontal="center" vertical="top" wrapText="1"/>
    </xf>
    <xf numFmtId="0" fontId="6" fillId="0" borderId="9" xfId="55" applyFont="1" applyBorder="1" applyAlignment="1">
      <alignment horizontal="center" vertical="top" textRotation="90" wrapText="1"/>
    </xf>
    <xf numFmtId="0" fontId="49" fillId="0" borderId="1" xfId="55" applyFont="1" applyBorder="1" applyAlignment="1">
      <alignment horizontal="center" vertical="top" wrapText="1"/>
    </xf>
    <xf numFmtId="49" fontId="49" fillId="0" borderId="1" xfId="55" applyNumberFormat="1" applyFont="1" applyFill="1" applyBorder="1" applyAlignment="1">
      <alignment horizontal="center" vertical="top" wrapText="1"/>
    </xf>
    <xf numFmtId="2" fontId="49" fillId="0" borderId="1" xfId="55" applyNumberFormat="1" applyFont="1" applyFill="1" applyBorder="1" applyAlignment="1">
      <alignment horizontal="center" vertical="top"/>
    </xf>
    <xf numFmtId="2" fontId="50" fillId="5" borderId="1" xfId="55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/>
    <xf numFmtId="2" fontId="2" fillId="0" borderId="9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2" fontId="1" fillId="0" borderId="9" xfId="0" applyNumberFormat="1" applyFont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right" wrapText="1"/>
    </xf>
    <xf numFmtId="0" fontId="5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18" fillId="0" borderId="9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53" fillId="0" borderId="1" xfId="0" applyFont="1" applyFill="1" applyBorder="1" applyAlignment="1">
      <alignment horizontal="center" vertical="top" wrapText="1"/>
    </xf>
    <xf numFmtId="0" fontId="48" fillId="0" borderId="1" xfId="0" applyFont="1" applyFill="1" applyBorder="1" applyAlignment="1">
      <alignment horizontal="center" vertical="top" wrapText="1"/>
    </xf>
    <xf numFmtId="0" fontId="54" fillId="0" borderId="1" xfId="0" applyFont="1" applyFill="1" applyBorder="1" applyAlignment="1">
      <alignment horizontal="center" vertical="top" wrapText="1"/>
    </xf>
    <xf numFmtId="49" fontId="4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55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56" fillId="0" borderId="1" xfId="0" applyFont="1" applyFill="1" applyBorder="1" applyAlignment="1">
      <alignment horizontal="center" vertical="top"/>
    </xf>
    <xf numFmtId="49" fontId="5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 applyProtection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1" fontId="5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9" fillId="14" borderId="1" xfId="0" applyNumberFormat="1" applyFont="1" applyFill="1" applyBorder="1" applyAlignment="1">
      <alignment horizontal="center" vertical="center" wrapText="1"/>
    </xf>
    <xf numFmtId="0" fontId="9" fillId="14" borderId="1" xfId="0" applyNumberFormat="1" applyFont="1" applyFill="1" applyBorder="1" applyAlignment="1">
      <alignment horizontal="center" vertical="center"/>
    </xf>
    <xf numFmtId="1" fontId="9" fillId="14" borderId="1" xfId="0" applyNumberFormat="1" applyFont="1" applyFill="1" applyBorder="1" applyAlignment="1">
      <alignment horizontal="center" vertical="center"/>
    </xf>
    <xf numFmtId="0" fontId="9" fillId="9" borderId="1" xfId="0" applyNumberFormat="1" applyFont="1" applyFill="1" applyBorder="1" applyAlignment="1">
      <alignment horizontal="center" vertical="center" wrapText="1"/>
    </xf>
    <xf numFmtId="0" fontId="9" fillId="9" borderId="1" xfId="0" applyNumberFormat="1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55" applyFont="1" applyAlignment="1">
      <alignment wrapText="1"/>
    </xf>
    <xf numFmtId="0" fontId="0" fillId="0" borderId="0" xfId="0" applyAlignment="1">
      <alignment wrapText="1"/>
    </xf>
    <xf numFmtId="0" fontId="30" fillId="0" borderId="6" xfId="55" applyBorder="1" applyAlignment="1">
      <alignment horizontal="left" vertical="top" wrapText="1"/>
    </xf>
    <xf numFmtId="0" fontId="30" fillId="0" borderId="0" xfId="55" applyAlignment="1">
      <alignment horizontal="left" vertical="top" wrapText="1"/>
    </xf>
    <xf numFmtId="0" fontId="32" fillId="0" borderId="0" xfId="55" applyFont="1" applyAlignment="1">
      <alignment horizontal="center" vertical="top" wrapText="1"/>
    </xf>
    <xf numFmtId="0" fontId="30" fillId="0" borderId="0" xfId="55" applyAlignment="1">
      <alignment horizontal="center" wrapText="1"/>
    </xf>
    <xf numFmtId="0" fontId="29" fillId="0" borderId="1" xfId="55" applyFont="1" applyBorder="1" applyAlignment="1">
      <alignment horizontal="center" vertical="top" wrapText="1"/>
    </xf>
    <xf numFmtId="0" fontId="30" fillId="0" borderId="1" xfId="55" applyBorder="1" applyAlignment="1">
      <alignment horizontal="center" vertical="top" wrapText="1"/>
    </xf>
    <xf numFmtId="0" fontId="30" fillId="0" borderId="1" xfId="55" applyFont="1" applyBorder="1" applyAlignment="1">
      <alignment horizontal="center" vertical="center"/>
    </xf>
    <xf numFmtId="0" fontId="30" fillId="0" borderId="2" xfId="55" applyBorder="1" applyAlignment="1">
      <alignment horizontal="center"/>
    </xf>
    <xf numFmtId="0" fontId="30" fillId="0" borderId="3" xfId="55" applyBorder="1" applyAlignment="1">
      <alignment horizontal="center"/>
    </xf>
    <xf numFmtId="0" fontId="31" fillId="0" borderId="7" xfId="55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13" xfId="0" applyBorder="1" applyAlignment="1">
      <alignment wrapText="1"/>
    </xf>
    <xf numFmtId="0" fontId="30" fillId="0" borderId="0" xfId="55" applyAlignment="1">
      <alignment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2" fillId="0" borderId="0" xfId="55" applyFont="1" applyAlignment="1">
      <alignment horizontal="center"/>
    </xf>
    <xf numFmtId="0" fontId="30" fillId="0" borderId="0" xfId="55" applyAlignment="1">
      <alignment horizontal="center"/>
    </xf>
    <xf numFmtId="0" fontId="4" fillId="0" borderId="1" xfId="55" applyFont="1" applyFill="1" applyBorder="1" applyAlignment="1">
      <alignment wrapText="1"/>
    </xf>
    <xf numFmtId="0" fontId="4" fillId="14" borderId="1" xfId="55" applyFont="1" applyFill="1" applyBorder="1" applyAlignment="1">
      <alignment wrapText="1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4" fillId="14" borderId="2" xfId="0" applyNumberFormat="1" applyFont="1" applyFill="1" applyBorder="1" applyAlignment="1">
      <alignment horizontal="center" vertical="center"/>
    </xf>
    <xf numFmtId="49" fontId="4" fillId="14" borderId="3" xfId="0" applyNumberFormat="1" applyFont="1" applyFill="1" applyBorder="1" applyAlignment="1">
      <alignment horizontal="center" vertical="center"/>
    </xf>
    <xf numFmtId="49" fontId="4" fillId="14" borderId="4" xfId="0" applyNumberFormat="1" applyFont="1" applyFill="1" applyBorder="1" applyAlignment="1">
      <alignment horizontal="center" vertical="center"/>
    </xf>
    <xf numFmtId="49" fontId="4" fillId="9" borderId="2" xfId="0" applyNumberFormat="1" applyFont="1" applyFill="1" applyBorder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 vertical="center"/>
    </xf>
    <xf numFmtId="49" fontId="4" fillId="9" borderId="4" xfId="0" applyNumberFormat="1" applyFont="1" applyFill="1" applyBorder="1" applyAlignment="1">
      <alignment horizontal="center" vertical="center"/>
    </xf>
    <xf numFmtId="49" fontId="9" fillId="14" borderId="2" xfId="0" applyNumberFormat="1" applyFont="1" applyFill="1" applyBorder="1" applyAlignment="1">
      <alignment horizontal="center" vertical="center"/>
    </xf>
    <xf numFmtId="49" fontId="9" fillId="14" borderId="3" xfId="0" applyNumberFormat="1" applyFont="1" applyFill="1" applyBorder="1" applyAlignment="1">
      <alignment horizontal="center" vertical="center"/>
    </xf>
    <xf numFmtId="49" fontId="9" fillId="14" borderId="4" xfId="0" applyNumberFormat="1" applyFont="1" applyFill="1" applyBorder="1" applyAlignment="1">
      <alignment horizontal="center" vertical="center"/>
    </xf>
    <xf numFmtId="0" fontId="26" fillId="0" borderId="8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15" fillId="0" borderId="0" xfId="0" applyFont="1"/>
    <xf numFmtId="0" fontId="4" fillId="0" borderId="0" xfId="0" applyFont="1" applyAlignment="1">
      <alignment horizontal="left" wrapText="1"/>
    </xf>
    <xf numFmtId="0" fontId="10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29" fillId="4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1" fillId="2" borderId="0" xfId="0" applyFont="1" applyFill="1" applyBorder="1" applyAlignment="1">
      <alignment horizontal="left" wrapText="1"/>
    </xf>
    <xf numFmtId="49" fontId="32" fillId="0" borderId="5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right"/>
    </xf>
    <xf numFmtId="0" fontId="32" fillId="0" borderId="5" xfId="0" applyFont="1" applyFill="1" applyBorder="1" applyAlignment="1">
      <alignment horizontal="center"/>
    </xf>
    <xf numFmtId="0" fontId="32" fillId="0" borderId="0" xfId="0" applyFont="1" applyFill="1" applyAlignment="1">
      <alignment horizontal="center" vertical="top"/>
    </xf>
    <xf numFmtId="0" fontId="32" fillId="0" borderId="23" xfId="54" applyFont="1" applyFill="1" applyBorder="1" applyAlignment="1">
      <alignment horizontal="center" vertical="center"/>
    </xf>
    <xf numFmtId="0" fontId="32" fillId="0" borderId="24" xfId="54" applyFont="1" applyFill="1" applyBorder="1" applyAlignment="1">
      <alignment horizontal="center" vertical="center"/>
    </xf>
    <xf numFmtId="0" fontId="32" fillId="0" borderId="32" xfId="54" applyFont="1" applyFill="1" applyBorder="1" applyAlignment="1">
      <alignment horizontal="center" vertical="center"/>
    </xf>
    <xf numFmtId="0" fontId="32" fillId="0" borderId="2" xfId="54" applyFont="1" applyFill="1" applyBorder="1" applyAlignment="1">
      <alignment horizontal="left" vertical="top" wrapText="1"/>
    </xf>
    <xf numFmtId="0" fontId="32" fillId="0" borderId="3" xfId="54" applyFont="1" applyFill="1" applyBorder="1" applyAlignment="1">
      <alignment horizontal="left" vertical="top" wrapText="1"/>
    </xf>
    <xf numFmtId="0" fontId="32" fillId="0" borderId="17" xfId="54" applyFont="1" applyFill="1" applyBorder="1" applyAlignment="1">
      <alignment horizontal="left" vertical="top" wrapText="1"/>
    </xf>
    <xf numFmtId="49" fontId="32" fillId="0" borderId="16" xfId="54" applyNumberFormat="1" applyFont="1" applyFill="1" applyBorder="1" applyAlignment="1">
      <alignment horizontal="center" wrapText="1"/>
    </xf>
    <xf numFmtId="49" fontId="32" fillId="0" borderId="3" xfId="54" applyNumberFormat="1" applyFont="1" applyFill="1" applyBorder="1" applyAlignment="1">
      <alignment horizontal="center" wrapText="1"/>
    </xf>
    <xf numFmtId="49" fontId="32" fillId="0" borderId="4" xfId="54" applyNumberFormat="1" applyFont="1" applyFill="1" applyBorder="1" applyAlignment="1">
      <alignment horizontal="center" wrapText="1"/>
    </xf>
    <xf numFmtId="0" fontId="32" fillId="0" borderId="2" xfId="54" applyFont="1" applyFill="1" applyBorder="1" applyAlignment="1">
      <alignment horizontal="center" vertical="center" wrapText="1"/>
    </xf>
    <xf numFmtId="0" fontId="32" fillId="0" borderId="3" xfId="54" applyFont="1" applyFill="1" applyBorder="1" applyAlignment="1">
      <alignment horizontal="center" vertical="center" wrapText="1"/>
    </xf>
    <xf numFmtId="0" fontId="32" fillId="0" borderId="4" xfId="54" applyFont="1" applyFill="1" applyBorder="1" applyAlignment="1">
      <alignment horizontal="center" vertical="center" wrapText="1"/>
    </xf>
    <xf numFmtId="0" fontId="32" fillId="0" borderId="17" xfId="54" applyFont="1" applyFill="1" applyBorder="1" applyAlignment="1">
      <alignment horizontal="center" vertical="center" wrapText="1"/>
    </xf>
    <xf numFmtId="0" fontId="7" fillId="0" borderId="6" xfId="54" applyFont="1" applyFill="1" applyBorder="1" applyAlignment="1">
      <alignment horizontal="right" vertical="center" wrapText="1"/>
    </xf>
    <xf numFmtId="0" fontId="7" fillId="0" borderId="19" xfId="54" applyFont="1" applyFill="1" applyBorder="1" applyAlignment="1">
      <alignment horizontal="right" vertical="center" wrapText="1"/>
    </xf>
    <xf numFmtId="49" fontId="32" fillId="0" borderId="28" xfId="54" applyNumberFormat="1" applyFont="1" applyFill="1" applyBorder="1" applyAlignment="1">
      <alignment horizontal="center"/>
    </xf>
    <xf numFmtId="49" fontId="32" fillId="0" borderId="24" xfId="54" applyNumberFormat="1" applyFont="1" applyFill="1" applyBorder="1" applyAlignment="1">
      <alignment horizontal="center"/>
    </xf>
    <xf numFmtId="49" fontId="32" fillId="0" borderId="25" xfId="54" applyNumberFormat="1" applyFont="1" applyFill="1" applyBorder="1" applyAlignment="1">
      <alignment horizontal="center"/>
    </xf>
    <xf numFmtId="0" fontId="32" fillId="0" borderId="25" xfId="54" applyFont="1" applyFill="1" applyBorder="1" applyAlignment="1">
      <alignment horizontal="center" vertical="center"/>
    </xf>
    <xf numFmtId="49" fontId="32" fillId="0" borderId="23" xfId="54" applyNumberFormat="1" applyFont="1" applyFill="1" applyBorder="1" applyAlignment="1">
      <alignment horizontal="center" vertical="center"/>
    </xf>
    <xf numFmtId="49" fontId="32" fillId="0" borderId="24" xfId="54" applyNumberFormat="1" applyFont="1" applyFill="1" applyBorder="1" applyAlignment="1">
      <alignment horizontal="center" vertical="center"/>
    </xf>
    <xf numFmtId="49" fontId="32" fillId="0" borderId="25" xfId="54" applyNumberFormat="1" applyFont="1" applyFill="1" applyBorder="1" applyAlignment="1">
      <alignment horizontal="center" vertical="center"/>
    </xf>
    <xf numFmtId="49" fontId="32" fillId="0" borderId="26" xfId="54" applyNumberFormat="1" applyFont="1" applyFill="1" applyBorder="1" applyAlignment="1">
      <alignment horizontal="center" wrapText="1"/>
    </xf>
    <xf numFmtId="49" fontId="32" fillId="0" borderId="27" xfId="54" applyNumberFormat="1" applyFont="1" applyFill="1" applyBorder="1" applyAlignment="1">
      <alignment horizontal="center" wrapText="1"/>
    </xf>
    <xf numFmtId="49" fontId="32" fillId="0" borderId="29" xfId="54" applyNumberFormat="1" applyFont="1" applyFill="1" applyBorder="1" applyAlignment="1">
      <alignment horizontal="center" wrapText="1"/>
    </xf>
    <xf numFmtId="0" fontId="32" fillId="0" borderId="30" xfId="54" applyFont="1" applyFill="1" applyBorder="1" applyAlignment="1">
      <alignment horizontal="center" vertical="center" wrapText="1"/>
    </xf>
    <xf numFmtId="0" fontId="32" fillId="0" borderId="27" xfId="54" applyFont="1" applyFill="1" applyBorder="1" applyAlignment="1">
      <alignment horizontal="center" vertical="center" wrapText="1"/>
    </xf>
    <xf numFmtId="0" fontId="32" fillId="0" borderId="29" xfId="54" applyFont="1" applyFill="1" applyBorder="1" applyAlignment="1">
      <alignment horizontal="center" vertical="center" wrapText="1"/>
    </xf>
    <xf numFmtId="0" fontId="32" fillId="0" borderId="31" xfId="54" applyFont="1" applyFill="1" applyBorder="1" applyAlignment="1">
      <alignment horizontal="center" vertical="center" wrapText="1"/>
    </xf>
    <xf numFmtId="0" fontId="37" fillId="0" borderId="0" xfId="54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0" xfId="54" applyFont="1" applyFill="1" applyBorder="1" applyAlignment="1">
      <alignment horizontal="left" vertical="center"/>
    </xf>
    <xf numFmtId="0" fontId="32" fillId="0" borderId="0" xfId="54" applyFont="1" applyFill="1" applyBorder="1" applyAlignment="1">
      <alignment horizontal="right" vertical="center" indent="1"/>
    </xf>
    <xf numFmtId="0" fontId="32" fillId="0" borderId="33" xfId="54" applyFont="1" applyFill="1" applyBorder="1" applyAlignment="1">
      <alignment horizontal="right" vertical="center" indent="1"/>
    </xf>
    <xf numFmtId="0" fontId="32" fillId="0" borderId="7" xfId="54" applyFont="1" applyFill="1" applyBorder="1" applyAlignment="1">
      <alignment horizontal="center" vertical="center" wrapText="1"/>
    </xf>
    <xf numFmtId="0" fontId="32" fillId="0" borderId="6" xfId="54" applyFont="1" applyFill="1" applyBorder="1" applyAlignment="1">
      <alignment horizontal="center" vertical="center" wrapText="1"/>
    </xf>
    <xf numFmtId="0" fontId="32" fillId="0" borderId="13" xfId="54" applyFont="1" applyFill="1" applyBorder="1" applyAlignment="1">
      <alignment horizontal="center" vertical="center" wrapText="1"/>
    </xf>
    <xf numFmtId="0" fontId="32" fillId="0" borderId="10" xfId="54" applyFont="1" applyFill="1" applyBorder="1" applyAlignment="1">
      <alignment horizontal="center" vertical="center" wrapText="1"/>
    </xf>
    <xf numFmtId="0" fontId="32" fillId="0" borderId="5" xfId="54" applyFont="1" applyFill="1" applyBorder="1" applyAlignment="1">
      <alignment horizontal="center" vertical="center" wrapText="1"/>
    </xf>
    <xf numFmtId="0" fontId="32" fillId="0" borderId="11" xfId="54" applyFont="1" applyFill="1" applyBorder="1" applyAlignment="1">
      <alignment horizontal="center" vertical="center" wrapText="1"/>
    </xf>
    <xf numFmtId="0" fontId="32" fillId="0" borderId="2" xfId="54" applyFont="1" applyFill="1" applyBorder="1" applyAlignment="1">
      <alignment horizontal="center" vertical="center"/>
    </xf>
    <xf numFmtId="0" fontId="32" fillId="0" borderId="3" xfId="54" applyFont="1" applyFill="1" applyBorder="1" applyAlignment="1">
      <alignment horizontal="center" vertical="center"/>
    </xf>
    <xf numFmtId="0" fontId="32" fillId="0" borderId="4" xfId="54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0" xfId="54" applyFont="1" applyFill="1" applyBorder="1" applyAlignment="1">
      <alignment horizontal="right" vertical="center" wrapText="1" indent="1"/>
    </xf>
    <xf numFmtId="0" fontId="32" fillId="0" borderId="33" xfId="54" applyFont="1" applyFill="1" applyBorder="1" applyAlignment="1">
      <alignment horizontal="right" vertical="center" wrapText="1" indent="1"/>
    </xf>
    <xf numFmtId="0" fontId="32" fillId="0" borderId="16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3" xfId="54" applyFont="1" applyFill="1" applyBorder="1" applyAlignment="1">
      <alignment horizontal="left" vertical="center"/>
    </xf>
    <xf numFmtId="0" fontId="32" fillId="5" borderId="0" xfId="54" applyFont="1" applyFill="1" applyAlignment="1">
      <alignment horizontal="center" vertical="top" wrapText="1"/>
    </xf>
    <xf numFmtId="0" fontId="38" fillId="0" borderId="0" xfId="54" applyFont="1" applyFill="1" applyAlignment="1">
      <alignment horizontal="center" vertical="center" wrapText="1"/>
    </xf>
    <xf numFmtId="0" fontId="32" fillId="0" borderId="0" xfId="54" applyFont="1" applyFill="1" applyAlignment="1">
      <alignment horizontal="right" vertical="center"/>
    </xf>
    <xf numFmtId="0" fontId="32" fillId="0" borderId="22" xfId="54" applyFont="1" applyFill="1" applyBorder="1" applyAlignment="1">
      <alignment horizontal="right" vertical="center"/>
    </xf>
    <xf numFmtId="49" fontId="32" fillId="0" borderId="23" xfId="0" applyNumberFormat="1" applyFont="1" applyFill="1" applyBorder="1" applyAlignment="1">
      <alignment horizontal="center" vertical="center" wrapText="1"/>
    </xf>
    <xf numFmtId="49" fontId="32" fillId="0" borderId="24" xfId="0" applyNumberFormat="1" applyFont="1" applyFill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0" fontId="32" fillId="0" borderId="0" xfId="54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56">
    <cellStyle name="Денежный 2" xfId="5"/>
    <cellStyle name="Денежный 2 2" xfId="12"/>
    <cellStyle name="Денежный 2 3" xfId="13"/>
    <cellStyle name="Денежный 2_стр.00" xfId="14"/>
    <cellStyle name="Обычный" xfId="0" builtinId="0"/>
    <cellStyle name="Обычный 2" xfId="2"/>
    <cellStyle name="Обычный 2 2" xfId="4"/>
    <cellStyle name="Обычный 2 3" xfId="53"/>
    <cellStyle name="Обычный 2 4" xfId="54"/>
    <cellStyle name="Обычный 2_стр.2_3 (3)" xfId="15"/>
    <cellStyle name="Обычный 3" xfId="6"/>
    <cellStyle name="Обычный 3 2" xfId="3"/>
    <cellStyle name="Обычный 3 2 2" xfId="16"/>
    <cellStyle name="Обычный 3 2 2 2" xfId="17"/>
    <cellStyle name="Обычный 3 2 3" xfId="18"/>
    <cellStyle name="Обычный 3 2_$158869_01d" xfId="19"/>
    <cellStyle name="Обычный 3 3" xfId="11"/>
    <cellStyle name="Обычный 3 3 2" xfId="20"/>
    <cellStyle name="Обычный 3 3 3" xfId="21"/>
    <cellStyle name="Обычный 3 3_$158869_03d" xfId="22"/>
    <cellStyle name="Обычный 3 4" xfId="23"/>
    <cellStyle name="Обычный 3 4 2" xfId="24"/>
    <cellStyle name="Обычный 3 5" xfId="25"/>
    <cellStyle name="Обычный 3 6" xfId="26"/>
    <cellStyle name="Обычный 3_$158869_01d" xfId="27"/>
    <cellStyle name="Обычный 4" xfId="1"/>
    <cellStyle name="Обычный 4 2" xfId="7"/>
    <cellStyle name="Обычный 4 3" xfId="8"/>
    <cellStyle name="Обычный 4 4" xfId="28"/>
    <cellStyle name="Обычный 4 5" xfId="29"/>
    <cellStyle name="Обычный 4_стр.00" xfId="30"/>
    <cellStyle name="Обычный 5" xfId="9"/>
    <cellStyle name="Обычный 5 2" xfId="10"/>
    <cellStyle name="Обычный 5 2 2" xfId="31"/>
    <cellStyle name="Обычный 5 2 2 2" xfId="32"/>
    <cellStyle name="Обычный 5 2 2 2 2" xfId="33"/>
    <cellStyle name="Обычный 5 2 2 3" xfId="34"/>
    <cellStyle name="Обычный 5 2 2_$158869_01d" xfId="35"/>
    <cellStyle name="Обычный 5 2 3" xfId="36"/>
    <cellStyle name="Обычный 5 2 3 2" xfId="37"/>
    <cellStyle name="Обычный 5 2 4" xfId="38"/>
    <cellStyle name="Обычный 5 2_$158869_01d" xfId="39"/>
    <cellStyle name="Обычный 5 3" xfId="40"/>
    <cellStyle name="Обычный 5 3 2" xfId="41"/>
    <cellStyle name="Обычный 5 3_стр.00" xfId="42"/>
    <cellStyle name="Обычный 5 4" xfId="43"/>
    <cellStyle name="Обычный 5 5" xfId="44"/>
    <cellStyle name="Обычный 5_$158869_01d" xfId="45"/>
    <cellStyle name="Обычный 6" xfId="46"/>
    <cellStyle name="Обычный 6 2" xfId="47"/>
    <cellStyle name="Обычный 6 3" xfId="48"/>
    <cellStyle name="Обычный 6_стр.00" xfId="49"/>
    <cellStyle name="Обычный 7" xfId="50"/>
    <cellStyle name="Обычный 7 2" xfId="51"/>
    <cellStyle name="Обычный 8" xfId="55"/>
    <cellStyle name="Стиль 1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rgb="FF00B050"/>
  </sheetPr>
  <dimension ref="A1:N23"/>
  <sheetViews>
    <sheetView topLeftCell="A7" workbookViewId="0">
      <selection activeCell="J5" sqref="J5:N5"/>
    </sheetView>
  </sheetViews>
  <sheetFormatPr defaultRowHeight="15"/>
  <cols>
    <col min="1" max="1" width="3.5703125" customWidth="1"/>
    <col min="2" max="2" width="16.5703125" customWidth="1"/>
    <col min="12" max="12" width="12.7109375" customWidth="1"/>
    <col min="13" max="14" width="14" customWidth="1"/>
    <col min="268" max="268" width="12.7109375" customWidth="1"/>
    <col min="269" max="270" width="14" customWidth="1"/>
    <col min="524" max="524" width="12.7109375" customWidth="1"/>
    <col min="525" max="526" width="14" customWidth="1"/>
    <col min="780" max="780" width="12.7109375" customWidth="1"/>
    <col min="781" max="782" width="14" customWidth="1"/>
    <col min="1036" max="1036" width="12.7109375" customWidth="1"/>
    <col min="1037" max="1038" width="14" customWidth="1"/>
    <col min="1292" max="1292" width="12.7109375" customWidth="1"/>
    <col min="1293" max="1294" width="14" customWidth="1"/>
    <col min="1548" max="1548" width="12.7109375" customWidth="1"/>
    <col min="1549" max="1550" width="14" customWidth="1"/>
    <col min="1804" max="1804" width="12.7109375" customWidth="1"/>
    <col min="1805" max="1806" width="14" customWidth="1"/>
    <col min="2060" max="2060" width="12.7109375" customWidth="1"/>
    <col min="2061" max="2062" width="14" customWidth="1"/>
    <col min="2316" max="2316" width="12.7109375" customWidth="1"/>
    <col min="2317" max="2318" width="14" customWidth="1"/>
    <col min="2572" max="2572" width="12.7109375" customWidth="1"/>
    <col min="2573" max="2574" width="14" customWidth="1"/>
    <col min="2828" max="2828" width="12.7109375" customWidth="1"/>
    <col min="2829" max="2830" width="14" customWidth="1"/>
    <col min="3084" max="3084" width="12.7109375" customWidth="1"/>
    <col min="3085" max="3086" width="14" customWidth="1"/>
    <col min="3340" max="3340" width="12.7109375" customWidth="1"/>
    <col min="3341" max="3342" width="14" customWidth="1"/>
    <col min="3596" max="3596" width="12.7109375" customWidth="1"/>
    <col min="3597" max="3598" width="14" customWidth="1"/>
    <col min="3852" max="3852" width="12.7109375" customWidth="1"/>
    <col min="3853" max="3854" width="14" customWidth="1"/>
    <col min="4108" max="4108" width="12.7109375" customWidth="1"/>
    <col min="4109" max="4110" width="14" customWidth="1"/>
    <col min="4364" max="4364" width="12.7109375" customWidth="1"/>
    <col min="4365" max="4366" width="14" customWidth="1"/>
    <col min="4620" max="4620" width="12.7109375" customWidth="1"/>
    <col min="4621" max="4622" width="14" customWidth="1"/>
    <col min="4876" max="4876" width="12.7109375" customWidth="1"/>
    <col min="4877" max="4878" width="14" customWidth="1"/>
    <col min="5132" max="5132" width="12.7109375" customWidth="1"/>
    <col min="5133" max="5134" width="14" customWidth="1"/>
    <col min="5388" max="5388" width="12.7109375" customWidth="1"/>
    <col min="5389" max="5390" width="14" customWidth="1"/>
    <col min="5644" max="5644" width="12.7109375" customWidth="1"/>
    <col min="5645" max="5646" width="14" customWidth="1"/>
    <col min="5900" max="5900" width="12.7109375" customWidth="1"/>
    <col min="5901" max="5902" width="14" customWidth="1"/>
    <col min="6156" max="6156" width="12.7109375" customWidth="1"/>
    <col min="6157" max="6158" width="14" customWidth="1"/>
    <col min="6412" max="6412" width="12.7109375" customWidth="1"/>
    <col min="6413" max="6414" width="14" customWidth="1"/>
    <col min="6668" max="6668" width="12.7109375" customWidth="1"/>
    <col min="6669" max="6670" width="14" customWidth="1"/>
    <col min="6924" max="6924" width="12.7109375" customWidth="1"/>
    <col min="6925" max="6926" width="14" customWidth="1"/>
    <col min="7180" max="7180" width="12.7109375" customWidth="1"/>
    <col min="7181" max="7182" width="14" customWidth="1"/>
    <col min="7436" max="7436" width="12.7109375" customWidth="1"/>
    <col min="7437" max="7438" width="14" customWidth="1"/>
    <col min="7692" max="7692" width="12.7109375" customWidth="1"/>
    <col min="7693" max="7694" width="14" customWidth="1"/>
    <col min="7948" max="7948" width="12.7109375" customWidth="1"/>
    <col min="7949" max="7950" width="14" customWidth="1"/>
    <col min="8204" max="8204" width="12.7109375" customWidth="1"/>
    <col min="8205" max="8206" width="14" customWidth="1"/>
    <col min="8460" max="8460" width="12.7109375" customWidth="1"/>
    <col min="8461" max="8462" width="14" customWidth="1"/>
    <col min="8716" max="8716" width="12.7109375" customWidth="1"/>
    <col min="8717" max="8718" width="14" customWidth="1"/>
    <col min="8972" max="8972" width="12.7109375" customWidth="1"/>
    <col min="8973" max="8974" width="14" customWidth="1"/>
    <col min="9228" max="9228" width="12.7109375" customWidth="1"/>
    <col min="9229" max="9230" width="14" customWidth="1"/>
    <col min="9484" max="9484" width="12.7109375" customWidth="1"/>
    <col min="9485" max="9486" width="14" customWidth="1"/>
    <col min="9740" max="9740" width="12.7109375" customWidth="1"/>
    <col min="9741" max="9742" width="14" customWidth="1"/>
    <col min="9996" max="9996" width="12.7109375" customWidth="1"/>
    <col min="9997" max="9998" width="14" customWidth="1"/>
    <col min="10252" max="10252" width="12.7109375" customWidth="1"/>
    <col min="10253" max="10254" width="14" customWidth="1"/>
    <col min="10508" max="10508" width="12.7109375" customWidth="1"/>
    <col min="10509" max="10510" width="14" customWidth="1"/>
    <col min="10764" max="10764" width="12.7109375" customWidth="1"/>
    <col min="10765" max="10766" width="14" customWidth="1"/>
    <col min="11020" max="11020" width="12.7109375" customWidth="1"/>
    <col min="11021" max="11022" width="14" customWidth="1"/>
    <col min="11276" max="11276" width="12.7109375" customWidth="1"/>
    <col min="11277" max="11278" width="14" customWidth="1"/>
    <col min="11532" max="11532" width="12.7109375" customWidth="1"/>
    <col min="11533" max="11534" width="14" customWidth="1"/>
    <col min="11788" max="11788" width="12.7109375" customWidth="1"/>
    <col min="11789" max="11790" width="14" customWidth="1"/>
    <col min="12044" max="12044" width="12.7109375" customWidth="1"/>
    <col min="12045" max="12046" width="14" customWidth="1"/>
    <col min="12300" max="12300" width="12.7109375" customWidth="1"/>
    <col min="12301" max="12302" width="14" customWidth="1"/>
    <col min="12556" max="12556" width="12.7109375" customWidth="1"/>
    <col min="12557" max="12558" width="14" customWidth="1"/>
    <col min="12812" max="12812" width="12.7109375" customWidth="1"/>
    <col min="12813" max="12814" width="14" customWidth="1"/>
    <col min="13068" max="13068" width="12.7109375" customWidth="1"/>
    <col min="13069" max="13070" width="14" customWidth="1"/>
    <col min="13324" max="13324" width="12.7109375" customWidth="1"/>
    <col min="13325" max="13326" width="14" customWidth="1"/>
    <col min="13580" max="13580" width="12.7109375" customWidth="1"/>
    <col min="13581" max="13582" width="14" customWidth="1"/>
    <col min="13836" max="13836" width="12.7109375" customWidth="1"/>
    <col min="13837" max="13838" width="14" customWidth="1"/>
    <col min="14092" max="14092" width="12.7109375" customWidth="1"/>
    <col min="14093" max="14094" width="14" customWidth="1"/>
    <col min="14348" max="14348" width="12.7109375" customWidth="1"/>
    <col min="14349" max="14350" width="14" customWidth="1"/>
    <col min="14604" max="14604" width="12.7109375" customWidth="1"/>
    <col min="14605" max="14606" width="14" customWidth="1"/>
    <col min="14860" max="14860" width="12.7109375" customWidth="1"/>
    <col min="14861" max="14862" width="14" customWidth="1"/>
    <col min="15116" max="15116" width="12.7109375" customWidth="1"/>
    <col min="15117" max="15118" width="14" customWidth="1"/>
    <col min="15372" max="15372" width="12.7109375" customWidth="1"/>
    <col min="15373" max="15374" width="14" customWidth="1"/>
    <col min="15628" max="15628" width="12.7109375" customWidth="1"/>
    <col min="15629" max="15630" width="14" customWidth="1"/>
    <col min="15884" max="15884" width="12.7109375" customWidth="1"/>
    <col min="15885" max="15886" width="14" customWidth="1"/>
    <col min="16140" max="16140" width="12.7109375" customWidth="1"/>
    <col min="16141" max="16142" width="14" customWidth="1"/>
  </cols>
  <sheetData>
    <row r="1" spans="1:14">
      <c r="I1" s="2"/>
      <c r="J1" s="420" t="s">
        <v>362</v>
      </c>
      <c r="K1" s="420"/>
      <c r="L1" s="420"/>
      <c r="M1" s="420"/>
      <c r="N1" s="420"/>
    </row>
    <row r="2" spans="1:14" ht="12" customHeight="1">
      <c r="I2" s="2"/>
      <c r="J2" s="420" t="s">
        <v>363</v>
      </c>
      <c r="K2" s="420"/>
      <c r="L2" s="420"/>
      <c r="M2" s="420"/>
      <c r="N2" s="420"/>
    </row>
    <row r="3" spans="1:14" ht="18" customHeight="1">
      <c r="I3" s="2"/>
      <c r="J3" s="420" t="s">
        <v>364</v>
      </c>
      <c r="K3" s="420"/>
      <c r="L3" s="420"/>
      <c r="M3" s="420"/>
      <c r="N3" s="420"/>
    </row>
    <row r="4" spans="1:14">
      <c r="I4" s="2"/>
      <c r="J4" s="420" t="s">
        <v>380</v>
      </c>
      <c r="K4" s="420"/>
      <c r="L4" s="420"/>
      <c r="M4" s="420"/>
      <c r="N4" s="420"/>
    </row>
    <row r="5" spans="1:14">
      <c r="I5" s="2"/>
      <c r="J5" s="420" t="s">
        <v>399</v>
      </c>
      <c r="K5" s="420"/>
      <c r="L5" s="420"/>
      <c r="M5" s="420"/>
      <c r="N5" s="420"/>
    </row>
    <row r="6" spans="1:14">
      <c r="I6" s="2"/>
      <c r="J6" s="420"/>
      <c r="K6" s="420"/>
      <c r="L6" s="420"/>
      <c r="M6" s="420"/>
      <c r="N6" s="420"/>
    </row>
    <row r="7" spans="1:14" ht="15.75">
      <c r="A7" s="277"/>
      <c r="I7" s="2"/>
      <c r="J7" s="420"/>
      <c r="K7" s="420"/>
      <c r="L7" s="420"/>
      <c r="M7" s="420"/>
      <c r="N7" s="420"/>
    </row>
    <row r="8" spans="1:14" ht="18.75">
      <c r="A8" s="421" t="s">
        <v>366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</row>
    <row r="9" spans="1:14" ht="18.75">
      <c r="A9" s="421" t="s">
        <v>365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</row>
    <row r="10" spans="1:14" ht="18.75">
      <c r="A10" s="421" t="s">
        <v>336</v>
      </c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</row>
    <row r="11" spans="1:14" ht="18.75">
      <c r="A11" s="421" t="s">
        <v>337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</row>
    <row r="12" spans="1:14" ht="18.75">
      <c r="A12" s="283"/>
    </row>
    <row r="13" spans="1:14" ht="86.25" customHeight="1">
      <c r="A13" s="417" t="s">
        <v>48</v>
      </c>
      <c r="B13" s="417" t="s">
        <v>338</v>
      </c>
      <c r="C13" s="417" t="s">
        <v>339</v>
      </c>
      <c r="D13" s="417"/>
      <c r="E13" s="417"/>
      <c r="F13" s="417"/>
      <c r="G13" s="417" t="s">
        <v>340</v>
      </c>
      <c r="H13" s="417"/>
      <c r="I13" s="417"/>
      <c r="J13" s="417"/>
      <c r="K13" s="417"/>
      <c r="L13" s="417"/>
      <c r="M13" s="417" t="s">
        <v>341</v>
      </c>
      <c r="N13" s="417"/>
    </row>
    <row r="14" spans="1:14" ht="15.75">
      <c r="A14" s="417"/>
      <c r="B14" s="417"/>
      <c r="C14" s="417"/>
      <c r="D14" s="417"/>
      <c r="E14" s="417"/>
      <c r="F14" s="417"/>
      <c r="G14" s="417" t="s">
        <v>342</v>
      </c>
      <c r="H14" s="417"/>
      <c r="I14" s="417"/>
      <c r="J14" s="417"/>
      <c r="K14" s="417"/>
      <c r="L14" s="417"/>
      <c r="M14" s="417"/>
      <c r="N14" s="417"/>
    </row>
    <row r="15" spans="1:14" ht="47.25">
      <c r="A15" s="417"/>
      <c r="B15" s="417"/>
      <c r="C15" s="417" t="s">
        <v>343</v>
      </c>
      <c r="D15" s="417"/>
      <c r="E15" s="417" t="s">
        <v>344</v>
      </c>
      <c r="F15" s="417"/>
      <c r="G15" s="417" t="s">
        <v>38</v>
      </c>
      <c r="H15" s="417"/>
      <c r="I15" s="417" t="s">
        <v>345</v>
      </c>
      <c r="J15" s="417"/>
      <c r="K15" s="417"/>
      <c r="L15" s="96" t="s">
        <v>346</v>
      </c>
      <c r="M15" s="96" t="s">
        <v>347</v>
      </c>
      <c r="N15" s="96" t="s">
        <v>348</v>
      </c>
    </row>
    <row r="16" spans="1:14" ht="15.75">
      <c r="A16" s="284"/>
      <c r="B16" s="284">
        <v>1</v>
      </c>
      <c r="C16" s="418">
        <v>2</v>
      </c>
      <c r="D16" s="418"/>
      <c r="E16" s="418">
        <v>3</v>
      </c>
      <c r="F16" s="418"/>
      <c r="G16" s="418">
        <v>4</v>
      </c>
      <c r="H16" s="418"/>
      <c r="I16" s="419">
        <v>5</v>
      </c>
      <c r="J16" s="419"/>
      <c r="K16" s="419"/>
      <c r="L16" s="100">
        <v>6</v>
      </c>
      <c r="M16" s="284">
        <v>4</v>
      </c>
      <c r="N16" s="284">
        <v>8</v>
      </c>
    </row>
    <row r="17" spans="1:14" ht="15.75">
      <c r="A17" s="284"/>
      <c r="B17" s="285"/>
      <c r="C17" s="412"/>
      <c r="D17" s="413"/>
      <c r="E17" s="414"/>
      <c r="F17" s="415"/>
      <c r="G17" s="414"/>
      <c r="H17" s="415"/>
      <c r="I17" s="414"/>
      <c r="J17" s="416"/>
      <c r="K17" s="415"/>
      <c r="L17" s="286"/>
      <c r="M17" s="284"/>
      <c r="N17" s="284"/>
    </row>
    <row r="18" spans="1:14" ht="15.75">
      <c r="A18" s="284"/>
      <c r="B18" s="285"/>
      <c r="C18" s="412"/>
      <c r="D18" s="413"/>
      <c r="E18" s="414"/>
      <c r="F18" s="415"/>
      <c r="G18" s="414"/>
      <c r="H18" s="415"/>
      <c r="I18" s="414"/>
      <c r="J18" s="416"/>
      <c r="K18" s="415"/>
      <c r="L18" s="286"/>
      <c r="M18" s="284"/>
      <c r="N18" s="284"/>
    </row>
    <row r="19" spans="1:14" ht="18.75">
      <c r="A19" s="283"/>
    </row>
    <row r="20" spans="1:14" ht="15.75">
      <c r="A20" s="279" t="s">
        <v>349</v>
      </c>
    </row>
    <row r="21" spans="1:14" ht="15.75">
      <c r="A21" s="279" t="s">
        <v>350</v>
      </c>
    </row>
    <row r="22" spans="1:14" ht="15.75">
      <c r="A22" s="279" t="s">
        <v>351</v>
      </c>
    </row>
    <row r="23" spans="1:14" ht="15.75">
      <c r="A23" s="279" t="s">
        <v>352</v>
      </c>
    </row>
  </sheetData>
  <mergeCells count="33">
    <mergeCell ref="J6:N6"/>
    <mergeCell ref="J1:N1"/>
    <mergeCell ref="J2:N2"/>
    <mergeCell ref="J3:N3"/>
    <mergeCell ref="J4:N4"/>
    <mergeCell ref="J5:N5"/>
    <mergeCell ref="A13:A15"/>
    <mergeCell ref="B13:B15"/>
    <mergeCell ref="C13:F14"/>
    <mergeCell ref="G13:L13"/>
    <mergeCell ref="M13:N14"/>
    <mergeCell ref="G14:L14"/>
    <mergeCell ref="C15:D15"/>
    <mergeCell ref="J7:N7"/>
    <mergeCell ref="A8:N8"/>
    <mergeCell ref="A9:N9"/>
    <mergeCell ref="A10:N10"/>
    <mergeCell ref="A11:N11"/>
    <mergeCell ref="C18:D18"/>
    <mergeCell ref="E18:F18"/>
    <mergeCell ref="G18:H18"/>
    <mergeCell ref="I18:K18"/>
    <mergeCell ref="E15:F15"/>
    <mergeCell ref="G15:H15"/>
    <mergeCell ref="I15:K15"/>
    <mergeCell ref="C17:D17"/>
    <mergeCell ref="E17:F17"/>
    <mergeCell ref="G17:H17"/>
    <mergeCell ref="I17:K17"/>
    <mergeCell ref="C16:D16"/>
    <mergeCell ref="E16:F16"/>
    <mergeCell ref="G16:H16"/>
    <mergeCell ref="I16:K16"/>
  </mergeCells>
  <pageMargins left="0.31496062992125984" right="0.11811023622047245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CS53"/>
  <sheetViews>
    <sheetView topLeftCell="J18" zoomScaleSheetLayoutView="90" workbookViewId="0">
      <selection activeCell="R25" sqref="E25:V25"/>
    </sheetView>
  </sheetViews>
  <sheetFormatPr defaultRowHeight="12.75"/>
  <cols>
    <col min="1" max="1" width="4.140625" style="253" customWidth="1"/>
    <col min="2" max="2" width="30.7109375" style="253" customWidth="1"/>
    <col min="3" max="3" width="22.140625" style="253" customWidth="1"/>
    <col min="4" max="4" width="18" style="253" customWidth="1"/>
    <col min="5" max="5" width="18.5703125" style="253" customWidth="1"/>
    <col min="6" max="6" width="14.28515625" style="253" customWidth="1"/>
    <col min="7" max="7" width="6.85546875" style="253" customWidth="1"/>
    <col min="8" max="8" width="7" style="253" customWidth="1"/>
    <col min="9" max="9" width="8.85546875" style="253" customWidth="1"/>
    <col min="10" max="10" width="8.7109375" style="253" customWidth="1"/>
    <col min="11" max="11" width="9.5703125" style="253" customWidth="1"/>
    <col min="12" max="12" width="8.7109375" style="253" customWidth="1"/>
    <col min="13" max="14" width="6.28515625" style="253" customWidth="1"/>
    <col min="15" max="15" width="8.42578125" style="253" customWidth="1"/>
    <col min="16" max="16" width="7.42578125" style="253" customWidth="1"/>
    <col min="17" max="17" width="8.5703125" style="253" customWidth="1"/>
    <col min="18" max="19" width="7.5703125" style="253" customWidth="1"/>
    <col min="20" max="20" width="8.140625" style="253" customWidth="1"/>
    <col min="21" max="21" width="8.85546875" style="253" customWidth="1"/>
    <col min="22" max="22" width="9.7109375" style="253" customWidth="1"/>
    <col min="23" max="256" width="9.140625" style="253"/>
    <col min="257" max="257" width="4.140625" style="253" customWidth="1"/>
    <col min="258" max="258" width="8.85546875" style="253" customWidth="1"/>
    <col min="259" max="259" width="18.28515625" style="253" customWidth="1"/>
    <col min="260" max="260" width="16.42578125" style="253" customWidth="1"/>
    <col min="261" max="261" width="12.42578125" style="253" customWidth="1"/>
    <col min="262" max="262" width="17.7109375" style="253" customWidth="1"/>
    <col min="263" max="264" width="8.42578125" style="253" customWidth="1"/>
    <col min="265" max="268" width="11.42578125" style="253" customWidth="1"/>
    <col min="269" max="270" width="8" style="253" customWidth="1"/>
    <col min="271" max="271" width="10.85546875" style="253" customWidth="1"/>
    <col min="272" max="272" width="10.140625" style="253" customWidth="1"/>
    <col min="273" max="273" width="9.42578125" style="253" customWidth="1"/>
    <col min="274" max="275" width="7.5703125" style="253" customWidth="1"/>
    <col min="276" max="276" width="9.42578125" style="253" customWidth="1"/>
    <col min="277" max="277" width="10.28515625" style="253" customWidth="1"/>
    <col min="278" max="278" width="10.85546875" style="253" customWidth="1"/>
    <col min="279" max="512" width="9.140625" style="253"/>
    <col min="513" max="513" width="4.140625" style="253" customWidth="1"/>
    <col min="514" max="514" width="8.85546875" style="253" customWidth="1"/>
    <col min="515" max="515" width="18.28515625" style="253" customWidth="1"/>
    <col min="516" max="516" width="16.42578125" style="253" customWidth="1"/>
    <col min="517" max="517" width="12.42578125" style="253" customWidth="1"/>
    <col min="518" max="518" width="17.7109375" style="253" customWidth="1"/>
    <col min="519" max="520" width="8.42578125" style="253" customWidth="1"/>
    <col min="521" max="524" width="11.42578125" style="253" customWidth="1"/>
    <col min="525" max="526" width="8" style="253" customWidth="1"/>
    <col min="527" max="527" width="10.85546875" style="253" customWidth="1"/>
    <col min="528" max="528" width="10.140625" style="253" customWidth="1"/>
    <col min="529" max="529" width="9.42578125" style="253" customWidth="1"/>
    <col min="530" max="531" width="7.5703125" style="253" customWidth="1"/>
    <col min="532" max="532" width="9.42578125" style="253" customWidth="1"/>
    <col min="533" max="533" width="10.28515625" style="253" customWidth="1"/>
    <col min="534" max="534" width="10.85546875" style="253" customWidth="1"/>
    <col min="535" max="768" width="9.140625" style="253"/>
    <col min="769" max="769" width="4.140625" style="253" customWidth="1"/>
    <col min="770" max="770" width="8.85546875" style="253" customWidth="1"/>
    <col min="771" max="771" width="18.28515625" style="253" customWidth="1"/>
    <col min="772" max="772" width="16.42578125" style="253" customWidth="1"/>
    <col min="773" max="773" width="12.42578125" style="253" customWidth="1"/>
    <col min="774" max="774" width="17.7109375" style="253" customWidth="1"/>
    <col min="775" max="776" width="8.42578125" style="253" customWidth="1"/>
    <col min="777" max="780" width="11.42578125" style="253" customWidth="1"/>
    <col min="781" max="782" width="8" style="253" customWidth="1"/>
    <col min="783" max="783" width="10.85546875" style="253" customWidth="1"/>
    <col min="784" max="784" width="10.140625" style="253" customWidth="1"/>
    <col min="785" max="785" width="9.42578125" style="253" customWidth="1"/>
    <col min="786" max="787" width="7.5703125" style="253" customWidth="1"/>
    <col min="788" max="788" width="9.42578125" style="253" customWidth="1"/>
    <col min="789" max="789" width="10.28515625" style="253" customWidth="1"/>
    <col min="790" max="790" width="10.85546875" style="253" customWidth="1"/>
    <col min="791" max="1024" width="9.140625" style="253"/>
    <col min="1025" max="1025" width="4.140625" style="253" customWidth="1"/>
    <col min="1026" max="1026" width="8.85546875" style="253" customWidth="1"/>
    <col min="1027" max="1027" width="18.28515625" style="253" customWidth="1"/>
    <col min="1028" max="1028" width="16.42578125" style="253" customWidth="1"/>
    <col min="1029" max="1029" width="12.42578125" style="253" customWidth="1"/>
    <col min="1030" max="1030" width="17.7109375" style="253" customWidth="1"/>
    <col min="1031" max="1032" width="8.42578125" style="253" customWidth="1"/>
    <col min="1033" max="1036" width="11.42578125" style="253" customWidth="1"/>
    <col min="1037" max="1038" width="8" style="253" customWidth="1"/>
    <col min="1039" max="1039" width="10.85546875" style="253" customWidth="1"/>
    <col min="1040" max="1040" width="10.140625" style="253" customWidth="1"/>
    <col min="1041" max="1041" width="9.42578125" style="253" customWidth="1"/>
    <col min="1042" max="1043" width="7.5703125" style="253" customWidth="1"/>
    <col min="1044" max="1044" width="9.42578125" style="253" customWidth="1"/>
    <col min="1045" max="1045" width="10.28515625" style="253" customWidth="1"/>
    <col min="1046" max="1046" width="10.85546875" style="253" customWidth="1"/>
    <col min="1047" max="1280" width="9.140625" style="253"/>
    <col min="1281" max="1281" width="4.140625" style="253" customWidth="1"/>
    <col min="1282" max="1282" width="8.85546875" style="253" customWidth="1"/>
    <col min="1283" max="1283" width="18.28515625" style="253" customWidth="1"/>
    <col min="1284" max="1284" width="16.42578125" style="253" customWidth="1"/>
    <col min="1285" max="1285" width="12.42578125" style="253" customWidth="1"/>
    <col min="1286" max="1286" width="17.7109375" style="253" customWidth="1"/>
    <col min="1287" max="1288" width="8.42578125" style="253" customWidth="1"/>
    <col min="1289" max="1292" width="11.42578125" style="253" customWidth="1"/>
    <col min="1293" max="1294" width="8" style="253" customWidth="1"/>
    <col min="1295" max="1295" width="10.85546875" style="253" customWidth="1"/>
    <col min="1296" max="1296" width="10.140625" style="253" customWidth="1"/>
    <col min="1297" max="1297" width="9.42578125" style="253" customWidth="1"/>
    <col min="1298" max="1299" width="7.5703125" style="253" customWidth="1"/>
    <col min="1300" max="1300" width="9.42578125" style="253" customWidth="1"/>
    <col min="1301" max="1301" width="10.28515625" style="253" customWidth="1"/>
    <col min="1302" max="1302" width="10.85546875" style="253" customWidth="1"/>
    <col min="1303" max="1536" width="9.140625" style="253"/>
    <col min="1537" max="1537" width="4.140625" style="253" customWidth="1"/>
    <col min="1538" max="1538" width="8.85546875" style="253" customWidth="1"/>
    <col min="1539" max="1539" width="18.28515625" style="253" customWidth="1"/>
    <col min="1540" max="1540" width="16.42578125" style="253" customWidth="1"/>
    <col min="1541" max="1541" width="12.42578125" style="253" customWidth="1"/>
    <col min="1542" max="1542" width="17.7109375" style="253" customWidth="1"/>
    <col min="1543" max="1544" width="8.42578125" style="253" customWidth="1"/>
    <col min="1545" max="1548" width="11.42578125" style="253" customWidth="1"/>
    <col min="1549" max="1550" width="8" style="253" customWidth="1"/>
    <col min="1551" max="1551" width="10.85546875" style="253" customWidth="1"/>
    <col min="1552" max="1552" width="10.140625" style="253" customWidth="1"/>
    <col min="1553" max="1553" width="9.42578125" style="253" customWidth="1"/>
    <col min="1554" max="1555" width="7.5703125" style="253" customWidth="1"/>
    <col min="1556" max="1556" width="9.42578125" style="253" customWidth="1"/>
    <col min="1557" max="1557" width="10.28515625" style="253" customWidth="1"/>
    <col min="1558" max="1558" width="10.85546875" style="253" customWidth="1"/>
    <col min="1559" max="1792" width="9.140625" style="253"/>
    <col min="1793" max="1793" width="4.140625" style="253" customWidth="1"/>
    <col min="1794" max="1794" width="8.85546875" style="253" customWidth="1"/>
    <col min="1795" max="1795" width="18.28515625" style="253" customWidth="1"/>
    <col min="1796" max="1796" width="16.42578125" style="253" customWidth="1"/>
    <col min="1797" max="1797" width="12.42578125" style="253" customWidth="1"/>
    <col min="1798" max="1798" width="17.7109375" style="253" customWidth="1"/>
    <col min="1799" max="1800" width="8.42578125" style="253" customWidth="1"/>
    <col min="1801" max="1804" width="11.42578125" style="253" customWidth="1"/>
    <col min="1805" max="1806" width="8" style="253" customWidth="1"/>
    <col min="1807" max="1807" width="10.85546875" style="253" customWidth="1"/>
    <col min="1808" max="1808" width="10.140625" style="253" customWidth="1"/>
    <col min="1809" max="1809" width="9.42578125" style="253" customWidth="1"/>
    <col min="1810" max="1811" width="7.5703125" style="253" customWidth="1"/>
    <col min="1812" max="1812" width="9.42578125" style="253" customWidth="1"/>
    <col min="1813" max="1813" width="10.28515625" style="253" customWidth="1"/>
    <col min="1814" max="1814" width="10.85546875" style="253" customWidth="1"/>
    <col min="1815" max="2048" width="9.140625" style="253"/>
    <col min="2049" max="2049" width="4.140625" style="253" customWidth="1"/>
    <col min="2050" max="2050" width="8.85546875" style="253" customWidth="1"/>
    <col min="2051" max="2051" width="18.28515625" style="253" customWidth="1"/>
    <col min="2052" max="2052" width="16.42578125" style="253" customWidth="1"/>
    <col min="2053" max="2053" width="12.42578125" style="253" customWidth="1"/>
    <col min="2054" max="2054" width="17.7109375" style="253" customWidth="1"/>
    <col min="2055" max="2056" width="8.42578125" style="253" customWidth="1"/>
    <col min="2057" max="2060" width="11.42578125" style="253" customWidth="1"/>
    <col min="2061" max="2062" width="8" style="253" customWidth="1"/>
    <col min="2063" max="2063" width="10.85546875" style="253" customWidth="1"/>
    <col min="2064" max="2064" width="10.140625" style="253" customWidth="1"/>
    <col min="2065" max="2065" width="9.42578125" style="253" customWidth="1"/>
    <col min="2066" max="2067" width="7.5703125" style="253" customWidth="1"/>
    <col min="2068" max="2068" width="9.42578125" style="253" customWidth="1"/>
    <col min="2069" max="2069" width="10.28515625" style="253" customWidth="1"/>
    <col min="2070" max="2070" width="10.85546875" style="253" customWidth="1"/>
    <col min="2071" max="2304" width="9.140625" style="253"/>
    <col min="2305" max="2305" width="4.140625" style="253" customWidth="1"/>
    <col min="2306" max="2306" width="8.85546875" style="253" customWidth="1"/>
    <col min="2307" max="2307" width="18.28515625" style="253" customWidth="1"/>
    <col min="2308" max="2308" width="16.42578125" style="253" customWidth="1"/>
    <col min="2309" max="2309" width="12.42578125" style="253" customWidth="1"/>
    <col min="2310" max="2310" width="17.7109375" style="253" customWidth="1"/>
    <col min="2311" max="2312" width="8.42578125" style="253" customWidth="1"/>
    <col min="2313" max="2316" width="11.42578125" style="253" customWidth="1"/>
    <col min="2317" max="2318" width="8" style="253" customWidth="1"/>
    <col min="2319" max="2319" width="10.85546875" style="253" customWidth="1"/>
    <col min="2320" max="2320" width="10.140625" style="253" customWidth="1"/>
    <col min="2321" max="2321" width="9.42578125" style="253" customWidth="1"/>
    <col min="2322" max="2323" width="7.5703125" style="253" customWidth="1"/>
    <col min="2324" max="2324" width="9.42578125" style="253" customWidth="1"/>
    <col min="2325" max="2325" width="10.28515625" style="253" customWidth="1"/>
    <col min="2326" max="2326" width="10.85546875" style="253" customWidth="1"/>
    <col min="2327" max="2560" width="9.140625" style="253"/>
    <col min="2561" max="2561" width="4.140625" style="253" customWidth="1"/>
    <col min="2562" max="2562" width="8.85546875" style="253" customWidth="1"/>
    <col min="2563" max="2563" width="18.28515625" style="253" customWidth="1"/>
    <col min="2564" max="2564" width="16.42578125" style="253" customWidth="1"/>
    <col min="2565" max="2565" width="12.42578125" style="253" customWidth="1"/>
    <col min="2566" max="2566" width="17.7109375" style="253" customWidth="1"/>
    <col min="2567" max="2568" width="8.42578125" style="253" customWidth="1"/>
    <col min="2569" max="2572" width="11.42578125" style="253" customWidth="1"/>
    <col min="2573" max="2574" width="8" style="253" customWidth="1"/>
    <col min="2575" max="2575" width="10.85546875" style="253" customWidth="1"/>
    <col min="2576" max="2576" width="10.140625" style="253" customWidth="1"/>
    <col min="2577" max="2577" width="9.42578125" style="253" customWidth="1"/>
    <col min="2578" max="2579" width="7.5703125" style="253" customWidth="1"/>
    <col min="2580" max="2580" width="9.42578125" style="253" customWidth="1"/>
    <col min="2581" max="2581" width="10.28515625" style="253" customWidth="1"/>
    <col min="2582" max="2582" width="10.85546875" style="253" customWidth="1"/>
    <col min="2583" max="2816" width="9.140625" style="253"/>
    <col min="2817" max="2817" width="4.140625" style="253" customWidth="1"/>
    <col min="2818" max="2818" width="8.85546875" style="253" customWidth="1"/>
    <col min="2819" max="2819" width="18.28515625" style="253" customWidth="1"/>
    <col min="2820" max="2820" width="16.42578125" style="253" customWidth="1"/>
    <col min="2821" max="2821" width="12.42578125" style="253" customWidth="1"/>
    <col min="2822" max="2822" width="17.7109375" style="253" customWidth="1"/>
    <col min="2823" max="2824" width="8.42578125" style="253" customWidth="1"/>
    <col min="2825" max="2828" width="11.42578125" style="253" customWidth="1"/>
    <col min="2829" max="2830" width="8" style="253" customWidth="1"/>
    <col min="2831" max="2831" width="10.85546875" style="253" customWidth="1"/>
    <col min="2832" max="2832" width="10.140625" style="253" customWidth="1"/>
    <col min="2833" max="2833" width="9.42578125" style="253" customWidth="1"/>
    <col min="2834" max="2835" width="7.5703125" style="253" customWidth="1"/>
    <col min="2836" max="2836" width="9.42578125" style="253" customWidth="1"/>
    <col min="2837" max="2837" width="10.28515625" style="253" customWidth="1"/>
    <col min="2838" max="2838" width="10.85546875" style="253" customWidth="1"/>
    <col min="2839" max="3072" width="9.140625" style="253"/>
    <col min="3073" max="3073" width="4.140625" style="253" customWidth="1"/>
    <col min="3074" max="3074" width="8.85546875" style="253" customWidth="1"/>
    <col min="3075" max="3075" width="18.28515625" style="253" customWidth="1"/>
    <col min="3076" max="3076" width="16.42578125" style="253" customWidth="1"/>
    <col min="3077" max="3077" width="12.42578125" style="253" customWidth="1"/>
    <col min="3078" max="3078" width="17.7109375" style="253" customWidth="1"/>
    <col min="3079" max="3080" width="8.42578125" style="253" customWidth="1"/>
    <col min="3081" max="3084" width="11.42578125" style="253" customWidth="1"/>
    <col min="3085" max="3086" width="8" style="253" customWidth="1"/>
    <col min="3087" max="3087" width="10.85546875" style="253" customWidth="1"/>
    <col min="3088" max="3088" width="10.140625" style="253" customWidth="1"/>
    <col min="3089" max="3089" width="9.42578125" style="253" customWidth="1"/>
    <col min="3090" max="3091" width="7.5703125" style="253" customWidth="1"/>
    <col min="3092" max="3092" width="9.42578125" style="253" customWidth="1"/>
    <col min="3093" max="3093" width="10.28515625" style="253" customWidth="1"/>
    <col min="3094" max="3094" width="10.85546875" style="253" customWidth="1"/>
    <col min="3095" max="3328" width="9.140625" style="253"/>
    <col min="3329" max="3329" width="4.140625" style="253" customWidth="1"/>
    <col min="3330" max="3330" width="8.85546875" style="253" customWidth="1"/>
    <col min="3331" max="3331" width="18.28515625" style="253" customWidth="1"/>
    <col min="3332" max="3332" width="16.42578125" style="253" customWidth="1"/>
    <col min="3333" max="3333" width="12.42578125" style="253" customWidth="1"/>
    <col min="3334" max="3334" width="17.7109375" style="253" customWidth="1"/>
    <col min="3335" max="3336" width="8.42578125" style="253" customWidth="1"/>
    <col min="3337" max="3340" width="11.42578125" style="253" customWidth="1"/>
    <col min="3341" max="3342" width="8" style="253" customWidth="1"/>
    <col min="3343" max="3343" width="10.85546875" style="253" customWidth="1"/>
    <col min="3344" max="3344" width="10.140625" style="253" customWidth="1"/>
    <col min="3345" max="3345" width="9.42578125" style="253" customWidth="1"/>
    <col min="3346" max="3347" width="7.5703125" style="253" customWidth="1"/>
    <col min="3348" max="3348" width="9.42578125" style="253" customWidth="1"/>
    <col min="3349" max="3349" width="10.28515625" style="253" customWidth="1"/>
    <col min="3350" max="3350" width="10.85546875" style="253" customWidth="1"/>
    <col min="3351" max="3584" width="9.140625" style="253"/>
    <col min="3585" max="3585" width="4.140625" style="253" customWidth="1"/>
    <col min="3586" max="3586" width="8.85546875" style="253" customWidth="1"/>
    <col min="3587" max="3587" width="18.28515625" style="253" customWidth="1"/>
    <col min="3588" max="3588" width="16.42578125" style="253" customWidth="1"/>
    <col min="3589" max="3589" width="12.42578125" style="253" customWidth="1"/>
    <col min="3590" max="3590" width="17.7109375" style="253" customWidth="1"/>
    <col min="3591" max="3592" width="8.42578125" style="253" customWidth="1"/>
    <col min="3593" max="3596" width="11.42578125" style="253" customWidth="1"/>
    <col min="3597" max="3598" width="8" style="253" customWidth="1"/>
    <col min="3599" max="3599" width="10.85546875" style="253" customWidth="1"/>
    <col min="3600" max="3600" width="10.140625" style="253" customWidth="1"/>
    <col min="3601" max="3601" width="9.42578125" style="253" customWidth="1"/>
    <col min="3602" max="3603" width="7.5703125" style="253" customWidth="1"/>
    <col min="3604" max="3604" width="9.42578125" style="253" customWidth="1"/>
    <col min="3605" max="3605" width="10.28515625" style="253" customWidth="1"/>
    <col min="3606" max="3606" width="10.85546875" style="253" customWidth="1"/>
    <col min="3607" max="3840" width="9.140625" style="253"/>
    <col min="3841" max="3841" width="4.140625" style="253" customWidth="1"/>
    <col min="3842" max="3842" width="8.85546875" style="253" customWidth="1"/>
    <col min="3843" max="3843" width="18.28515625" style="253" customWidth="1"/>
    <col min="3844" max="3844" width="16.42578125" style="253" customWidth="1"/>
    <col min="3845" max="3845" width="12.42578125" style="253" customWidth="1"/>
    <col min="3846" max="3846" width="17.7109375" style="253" customWidth="1"/>
    <col min="3847" max="3848" width="8.42578125" style="253" customWidth="1"/>
    <col min="3849" max="3852" width="11.42578125" style="253" customWidth="1"/>
    <col min="3853" max="3854" width="8" style="253" customWidth="1"/>
    <col min="3855" max="3855" width="10.85546875" style="253" customWidth="1"/>
    <col min="3856" max="3856" width="10.140625" style="253" customWidth="1"/>
    <col min="3857" max="3857" width="9.42578125" style="253" customWidth="1"/>
    <col min="3858" max="3859" width="7.5703125" style="253" customWidth="1"/>
    <col min="3860" max="3860" width="9.42578125" style="253" customWidth="1"/>
    <col min="3861" max="3861" width="10.28515625" style="253" customWidth="1"/>
    <col min="3862" max="3862" width="10.85546875" style="253" customWidth="1"/>
    <col min="3863" max="4096" width="9.140625" style="253"/>
    <col min="4097" max="4097" width="4.140625" style="253" customWidth="1"/>
    <col min="4098" max="4098" width="8.85546875" style="253" customWidth="1"/>
    <col min="4099" max="4099" width="18.28515625" style="253" customWidth="1"/>
    <col min="4100" max="4100" width="16.42578125" style="253" customWidth="1"/>
    <col min="4101" max="4101" width="12.42578125" style="253" customWidth="1"/>
    <col min="4102" max="4102" width="17.7109375" style="253" customWidth="1"/>
    <col min="4103" max="4104" width="8.42578125" style="253" customWidth="1"/>
    <col min="4105" max="4108" width="11.42578125" style="253" customWidth="1"/>
    <col min="4109" max="4110" width="8" style="253" customWidth="1"/>
    <col min="4111" max="4111" width="10.85546875" style="253" customWidth="1"/>
    <col min="4112" max="4112" width="10.140625" style="253" customWidth="1"/>
    <col min="4113" max="4113" width="9.42578125" style="253" customWidth="1"/>
    <col min="4114" max="4115" width="7.5703125" style="253" customWidth="1"/>
    <col min="4116" max="4116" width="9.42578125" style="253" customWidth="1"/>
    <col min="4117" max="4117" width="10.28515625" style="253" customWidth="1"/>
    <col min="4118" max="4118" width="10.85546875" style="253" customWidth="1"/>
    <col min="4119" max="4352" width="9.140625" style="253"/>
    <col min="4353" max="4353" width="4.140625" style="253" customWidth="1"/>
    <col min="4354" max="4354" width="8.85546875" style="253" customWidth="1"/>
    <col min="4355" max="4355" width="18.28515625" style="253" customWidth="1"/>
    <col min="4356" max="4356" width="16.42578125" style="253" customWidth="1"/>
    <col min="4357" max="4357" width="12.42578125" style="253" customWidth="1"/>
    <col min="4358" max="4358" width="17.7109375" style="253" customWidth="1"/>
    <col min="4359" max="4360" width="8.42578125" style="253" customWidth="1"/>
    <col min="4361" max="4364" width="11.42578125" style="253" customWidth="1"/>
    <col min="4365" max="4366" width="8" style="253" customWidth="1"/>
    <col min="4367" max="4367" width="10.85546875" style="253" customWidth="1"/>
    <col min="4368" max="4368" width="10.140625" style="253" customWidth="1"/>
    <col min="4369" max="4369" width="9.42578125" style="253" customWidth="1"/>
    <col min="4370" max="4371" width="7.5703125" style="253" customWidth="1"/>
    <col min="4372" max="4372" width="9.42578125" style="253" customWidth="1"/>
    <col min="4373" max="4373" width="10.28515625" style="253" customWidth="1"/>
    <col min="4374" max="4374" width="10.85546875" style="253" customWidth="1"/>
    <col min="4375" max="4608" width="9.140625" style="253"/>
    <col min="4609" max="4609" width="4.140625" style="253" customWidth="1"/>
    <col min="4610" max="4610" width="8.85546875" style="253" customWidth="1"/>
    <col min="4611" max="4611" width="18.28515625" style="253" customWidth="1"/>
    <col min="4612" max="4612" width="16.42578125" style="253" customWidth="1"/>
    <col min="4613" max="4613" width="12.42578125" style="253" customWidth="1"/>
    <col min="4614" max="4614" width="17.7109375" style="253" customWidth="1"/>
    <col min="4615" max="4616" width="8.42578125" style="253" customWidth="1"/>
    <col min="4617" max="4620" width="11.42578125" style="253" customWidth="1"/>
    <col min="4621" max="4622" width="8" style="253" customWidth="1"/>
    <col min="4623" max="4623" width="10.85546875" style="253" customWidth="1"/>
    <col min="4624" max="4624" width="10.140625" style="253" customWidth="1"/>
    <col min="4625" max="4625" width="9.42578125" style="253" customWidth="1"/>
    <col min="4626" max="4627" width="7.5703125" style="253" customWidth="1"/>
    <col min="4628" max="4628" width="9.42578125" style="253" customWidth="1"/>
    <col min="4629" max="4629" width="10.28515625" style="253" customWidth="1"/>
    <col min="4630" max="4630" width="10.85546875" style="253" customWidth="1"/>
    <col min="4631" max="4864" width="9.140625" style="253"/>
    <col min="4865" max="4865" width="4.140625" style="253" customWidth="1"/>
    <col min="4866" max="4866" width="8.85546875" style="253" customWidth="1"/>
    <col min="4867" max="4867" width="18.28515625" style="253" customWidth="1"/>
    <col min="4868" max="4868" width="16.42578125" style="253" customWidth="1"/>
    <col min="4869" max="4869" width="12.42578125" style="253" customWidth="1"/>
    <col min="4870" max="4870" width="17.7109375" style="253" customWidth="1"/>
    <col min="4871" max="4872" width="8.42578125" style="253" customWidth="1"/>
    <col min="4873" max="4876" width="11.42578125" style="253" customWidth="1"/>
    <col min="4877" max="4878" width="8" style="253" customWidth="1"/>
    <col min="4879" max="4879" width="10.85546875" style="253" customWidth="1"/>
    <col min="4880" max="4880" width="10.140625" style="253" customWidth="1"/>
    <col min="4881" max="4881" width="9.42578125" style="253" customWidth="1"/>
    <col min="4882" max="4883" width="7.5703125" style="253" customWidth="1"/>
    <col min="4884" max="4884" width="9.42578125" style="253" customWidth="1"/>
    <col min="4885" max="4885" width="10.28515625" style="253" customWidth="1"/>
    <col min="4886" max="4886" width="10.85546875" style="253" customWidth="1"/>
    <col min="4887" max="5120" width="9.140625" style="253"/>
    <col min="5121" max="5121" width="4.140625" style="253" customWidth="1"/>
    <col min="5122" max="5122" width="8.85546875" style="253" customWidth="1"/>
    <col min="5123" max="5123" width="18.28515625" style="253" customWidth="1"/>
    <col min="5124" max="5124" width="16.42578125" style="253" customWidth="1"/>
    <col min="5125" max="5125" width="12.42578125" style="253" customWidth="1"/>
    <col min="5126" max="5126" width="17.7109375" style="253" customWidth="1"/>
    <col min="5127" max="5128" width="8.42578125" style="253" customWidth="1"/>
    <col min="5129" max="5132" width="11.42578125" style="253" customWidth="1"/>
    <col min="5133" max="5134" width="8" style="253" customWidth="1"/>
    <col min="5135" max="5135" width="10.85546875" style="253" customWidth="1"/>
    <col min="5136" max="5136" width="10.140625" style="253" customWidth="1"/>
    <col min="5137" max="5137" width="9.42578125" style="253" customWidth="1"/>
    <col min="5138" max="5139" width="7.5703125" style="253" customWidth="1"/>
    <col min="5140" max="5140" width="9.42578125" style="253" customWidth="1"/>
    <col min="5141" max="5141" width="10.28515625" style="253" customWidth="1"/>
    <col min="5142" max="5142" width="10.85546875" style="253" customWidth="1"/>
    <col min="5143" max="5376" width="9.140625" style="253"/>
    <col min="5377" max="5377" width="4.140625" style="253" customWidth="1"/>
    <col min="5378" max="5378" width="8.85546875" style="253" customWidth="1"/>
    <col min="5379" max="5379" width="18.28515625" style="253" customWidth="1"/>
    <col min="5380" max="5380" width="16.42578125" style="253" customWidth="1"/>
    <col min="5381" max="5381" width="12.42578125" style="253" customWidth="1"/>
    <col min="5382" max="5382" width="17.7109375" style="253" customWidth="1"/>
    <col min="5383" max="5384" width="8.42578125" style="253" customWidth="1"/>
    <col min="5385" max="5388" width="11.42578125" style="253" customWidth="1"/>
    <col min="5389" max="5390" width="8" style="253" customWidth="1"/>
    <col min="5391" max="5391" width="10.85546875" style="253" customWidth="1"/>
    <col min="5392" max="5392" width="10.140625" style="253" customWidth="1"/>
    <col min="5393" max="5393" width="9.42578125" style="253" customWidth="1"/>
    <col min="5394" max="5395" width="7.5703125" style="253" customWidth="1"/>
    <col min="5396" max="5396" width="9.42578125" style="253" customWidth="1"/>
    <col min="5397" max="5397" width="10.28515625" style="253" customWidth="1"/>
    <col min="5398" max="5398" width="10.85546875" style="253" customWidth="1"/>
    <col min="5399" max="5632" width="9.140625" style="253"/>
    <col min="5633" max="5633" width="4.140625" style="253" customWidth="1"/>
    <col min="5634" max="5634" width="8.85546875" style="253" customWidth="1"/>
    <col min="5635" max="5635" width="18.28515625" style="253" customWidth="1"/>
    <col min="5636" max="5636" width="16.42578125" style="253" customWidth="1"/>
    <col min="5637" max="5637" width="12.42578125" style="253" customWidth="1"/>
    <col min="5638" max="5638" width="17.7109375" style="253" customWidth="1"/>
    <col min="5639" max="5640" width="8.42578125" style="253" customWidth="1"/>
    <col min="5641" max="5644" width="11.42578125" style="253" customWidth="1"/>
    <col min="5645" max="5646" width="8" style="253" customWidth="1"/>
    <col min="5647" max="5647" width="10.85546875" style="253" customWidth="1"/>
    <col min="5648" max="5648" width="10.140625" style="253" customWidth="1"/>
    <col min="5649" max="5649" width="9.42578125" style="253" customWidth="1"/>
    <col min="5650" max="5651" width="7.5703125" style="253" customWidth="1"/>
    <col min="5652" max="5652" width="9.42578125" style="253" customWidth="1"/>
    <col min="5653" max="5653" width="10.28515625" style="253" customWidth="1"/>
    <col min="5654" max="5654" width="10.85546875" style="253" customWidth="1"/>
    <col min="5655" max="5888" width="9.140625" style="253"/>
    <col min="5889" max="5889" width="4.140625" style="253" customWidth="1"/>
    <col min="5890" max="5890" width="8.85546875" style="253" customWidth="1"/>
    <col min="5891" max="5891" width="18.28515625" style="253" customWidth="1"/>
    <col min="5892" max="5892" width="16.42578125" style="253" customWidth="1"/>
    <col min="5893" max="5893" width="12.42578125" style="253" customWidth="1"/>
    <col min="5894" max="5894" width="17.7109375" style="253" customWidth="1"/>
    <col min="5895" max="5896" width="8.42578125" style="253" customWidth="1"/>
    <col min="5897" max="5900" width="11.42578125" style="253" customWidth="1"/>
    <col min="5901" max="5902" width="8" style="253" customWidth="1"/>
    <col min="5903" max="5903" width="10.85546875" style="253" customWidth="1"/>
    <col min="5904" max="5904" width="10.140625" style="253" customWidth="1"/>
    <col min="5905" max="5905" width="9.42578125" style="253" customWidth="1"/>
    <col min="5906" max="5907" width="7.5703125" style="253" customWidth="1"/>
    <col min="5908" max="5908" width="9.42578125" style="253" customWidth="1"/>
    <col min="5909" max="5909" width="10.28515625" style="253" customWidth="1"/>
    <col min="5910" max="5910" width="10.85546875" style="253" customWidth="1"/>
    <col min="5911" max="6144" width="9.140625" style="253"/>
    <col min="6145" max="6145" width="4.140625" style="253" customWidth="1"/>
    <col min="6146" max="6146" width="8.85546875" style="253" customWidth="1"/>
    <col min="6147" max="6147" width="18.28515625" style="253" customWidth="1"/>
    <col min="6148" max="6148" width="16.42578125" style="253" customWidth="1"/>
    <col min="6149" max="6149" width="12.42578125" style="253" customWidth="1"/>
    <col min="6150" max="6150" width="17.7109375" style="253" customWidth="1"/>
    <col min="6151" max="6152" width="8.42578125" style="253" customWidth="1"/>
    <col min="6153" max="6156" width="11.42578125" style="253" customWidth="1"/>
    <col min="6157" max="6158" width="8" style="253" customWidth="1"/>
    <col min="6159" max="6159" width="10.85546875" style="253" customWidth="1"/>
    <col min="6160" max="6160" width="10.140625" style="253" customWidth="1"/>
    <col min="6161" max="6161" width="9.42578125" style="253" customWidth="1"/>
    <col min="6162" max="6163" width="7.5703125" style="253" customWidth="1"/>
    <col min="6164" max="6164" width="9.42578125" style="253" customWidth="1"/>
    <col min="6165" max="6165" width="10.28515625" style="253" customWidth="1"/>
    <col min="6166" max="6166" width="10.85546875" style="253" customWidth="1"/>
    <col min="6167" max="6400" width="9.140625" style="253"/>
    <col min="6401" max="6401" width="4.140625" style="253" customWidth="1"/>
    <col min="6402" max="6402" width="8.85546875" style="253" customWidth="1"/>
    <col min="6403" max="6403" width="18.28515625" style="253" customWidth="1"/>
    <col min="6404" max="6404" width="16.42578125" style="253" customWidth="1"/>
    <col min="6405" max="6405" width="12.42578125" style="253" customWidth="1"/>
    <col min="6406" max="6406" width="17.7109375" style="253" customWidth="1"/>
    <col min="6407" max="6408" width="8.42578125" style="253" customWidth="1"/>
    <col min="6409" max="6412" width="11.42578125" style="253" customWidth="1"/>
    <col min="6413" max="6414" width="8" style="253" customWidth="1"/>
    <col min="6415" max="6415" width="10.85546875" style="253" customWidth="1"/>
    <col min="6416" max="6416" width="10.140625" style="253" customWidth="1"/>
    <col min="6417" max="6417" width="9.42578125" style="253" customWidth="1"/>
    <col min="6418" max="6419" width="7.5703125" style="253" customWidth="1"/>
    <col min="6420" max="6420" width="9.42578125" style="253" customWidth="1"/>
    <col min="6421" max="6421" width="10.28515625" style="253" customWidth="1"/>
    <col min="6422" max="6422" width="10.85546875" style="253" customWidth="1"/>
    <col min="6423" max="6656" width="9.140625" style="253"/>
    <col min="6657" max="6657" width="4.140625" style="253" customWidth="1"/>
    <col min="6658" max="6658" width="8.85546875" style="253" customWidth="1"/>
    <col min="6659" max="6659" width="18.28515625" style="253" customWidth="1"/>
    <col min="6660" max="6660" width="16.42578125" style="253" customWidth="1"/>
    <col min="6661" max="6661" width="12.42578125" style="253" customWidth="1"/>
    <col min="6662" max="6662" width="17.7109375" style="253" customWidth="1"/>
    <col min="6663" max="6664" width="8.42578125" style="253" customWidth="1"/>
    <col min="6665" max="6668" width="11.42578125" style="253" customWidth="1"/>
    <col min="6669" max="6670" width="8" style="253" customWidth="1"/>
    <col min="6671" max="6671" width="10.85546875" style="253" customWidth="1"/>
    <col min="6672" max="6672" width="10.140625" style="253" customWidth="1"/>
    <col min="6673" max="6673" width="9.42578125" style="253" customWidth="1"/>
    <col min="6674" max="6675" width="7.5703125" style="253" customWidth="1"/>
    <col min="6676" max="6676" width="9.42578125" style="253" customWidth="1"/>
    <col min="6677" max="6677" width="10.28515625" style="253" customWidth="1"/>
    <col min="6678" max="6678" width="10.85546875" style="253" customWidth="1"/>
    <col min="6679" max="6912" width="9.140625" style="253"/>
    <col min="6913" max="6913" width="4.140625" style="253" customWidth="1"/>
    <col min="6914" max="6914" width="8.85546875" style="253" customWidth="1"/>
    <col min="6915" max="6915" width="18.28515625" style="253" customWidth="1"/>
    <col min="6916" max="6916" width="16.42578125" style="253" customWidth="1"/>
    <col min="6917" max="6917" width="12.42578125" style="253" customWidth="1"/>
    <col min="6918" max="6918" width="17.7109375" style="253" customWidth="1"/>
    <col min="6919" max="6920" width="8.42578125" style="253" customWidth="1"/>
    <col min="6921" max="6924" width="11.42578125" style="253" customWidth="1"/>
    <col min="6925" max="6926" width="8" style="253" customWidth="1"/>
    <col min="6927" max="6927" width="10.85546875" style="253" customWidth="1"/>
    <col min="6928" max="6928" width="10.140625" style="253" customWidth="1"/>
    <col min="6929" max="6929" width="9.42578125" style="253" customWidth="1"/>
    <col min="6930" max="6931" width="7.5703125" style="253" customWidth="1"/>
    <col min="6932" max="6932" width="9.42578125" style="253" customWidth="1"/>
    <col min="6933" max="6933" width="10.28515625" style="253" customWidth="1"/>
    <col min="6934" max="6934" width="10.85546875" style="253" customWidth="1"/>
    <col min="6935" max="7168" width="9.140625" style="253"/>
    <col min="7169" max="7169" width="4.140625" style="253" customWidth="1"/>
    <col min="7170" max="7170" width="8.85546875" style="253" customWidth="1"/>
    <col min="7171" max="7171" width="18.28515625" style="253" customWidth="1"/>
    <col min="7172" max="7172" width="16.42578125" style="253" customWidth="1"/>
    <col min="7173" max="7173" width="12.42578125" style="253" customWidth="1"/>
    <col min="7174" max="7174" width="17.7109375" style="253" customWidth="1"/>
    <col min="7175" max="7176" width="8.42578125" style="253" customWidth="1"/>
    <col min="7177" max="7180" width="11.42578125" style="253" customWidth="1"/>
    <col min="7181" max="7182" width="8" style="253" customWidth="1"/>
    <col min="7183" max="7183" width="10.85546875" style="253" customWidth="1"/>
    <col min="7184" max="7184" width="10.140625" style="253" customWidth="1"/>
    <col min="7185" max="7185" width="9.42578125" style="253" customWidth="1"/>
    <col min="7186" max="7187" width="7.5703125" style="253" customWidth="1"/>
    <col min="7188" max="7188" width="9.42578125" style="253" customWidth="1"/>
    <col min="7189" max="7189" width="10.28515625" style="253" customWidth="1"/>
    <col min="7190" max="7190" width="10.85546875" style="253" customWidth="1"/>
    <col min="7191" max="7424" width="9.140625" style="253"/>
    <col min="7425" max="7425" width="4.140625" style="253" customWidth="1"/>
    <col min="7426" max="7426" width="8.85546875" style="253" customWidth="1"/>
    <col min="7427" max="7427" width="18.28515625" style="253" customWidth="1"/>
    <col min="7428" max="7428" width="16.42578125" style="253" customWidth="1"/>
    <col min="7429" max="7429" width="12.42578125" style="253" customWidth="1"/>
    <col min="7430" max="7430" width="17.7109375" style="253" customWidth="1"/>
    <col min="7431" max="7432" width="8.42578125" style="253" customWidth="1"/>
    <col min="7433" max="7436" width="11.42578125" style="253" customWidth="1"/>
    <col min="7437" max="7438" width="8" style="253" customWidth="1"/>
    <col min="7439" max="7439" width="10.85546875" style="253" customWidth="1"/>
    <col min="7440" max="7440" width="10.140625" style="253" customWidth="1"/>
    <col min="7441" max="7441" width="9.42578125" style="253" customWidth="1"/>
    <col min="7442" max="7443" width="7.5703125" style="253" customWidth="1"/>
    <col min="7444" max="7444" width="9.42578125" style="253" customWidth="1"/>
    <col min="7445" max="7445" width="10.28515625" style="253" customWidth="1"/>
    <col min="7446" max="7446" width="10.85546875" style="253" customWidth="1"/>
    <col min="7447" max="7680" width="9.140625" style="253"/>
    <col min="7681" max="7681" width="4.140625" style="253" customWidth="1"/>
    <col min="7682" max="7682" width="8.85546875" style="253" customWidth="1"/>
    <col min="7683" max="7683" width="18.28515625" style="253" customWidth="1"/>
    <col min="7684" max="7684" width="16.42578125" style="253" customWidth="1"/>
    <col min="7685" max="7685" width="12.42578125" style="253" customWidth="1"/>
    <col min="7686" max="7686" width="17.7109375" style="253" customWidth="1"/>
    <col min="7687" max="7688" width="8.42578125" style="253" customWidth="1"/>
    <col min="7689" max="7692" width="11.42578125" style="253" customWidth="1"/>
    <col min="7693" max="7694" width="8" style="253" customWidth="1"/>
    <col min="7695" max="7695" width="10.85546875" style="253" customWidth="1"/>
    <col min="7696" max="7696" width="10.140625" style="253" customWidth="1"/>
    <col min="7697" max="7697" width="9.42578125" style="253" customWidth="1"/>
    <col min="7698" max="7699" width="7.5703125" style="253" customWidth="1"/>
    <col min="7700" max="7700" width="9.42578125" style="253" customWidth="1"/>
    <col min="7701" max="7701" width="10.28515625" style="253" customWidth="1"/>
    <col min="7702" max="7702" width="10.85546875" style="253" customWidth="1"/>
    <col min="7703" max="7936" width="9.140625" style="253"/>
    <col min="7937" max="7937" width="4.140625" style="253" customWidth="1"/>
    <col min="7938" max="7938" width="8.85546875" style="253" customWidth="1"/>
    <col min="7939" max="7939" width="18.28515625" style="253" customWidth="1"/>
    <col min="7940" max="7940" width="16.42578125" style="253" customWidth="1"/>
    <col min="7941" max="7941" width="12.42578125" style="253" customWidth="1"/>
    <col min="7942" max="7942" width="17.7109375" style="253" customWidth="1"/>
    <col min="7943" max="7944" width="8.42578125" style="253" customWidth="1"/>
    <col min="7945" max="7948" width="11.42578125" style="253" customWidth="1"/>
    <col min="7949" max="7950" width="8" style="253" customWidth="1"/>
    <col min="7951" max="7951" width="10.85546875" style="253" customWidth="1"/>
    <col min="7952" max="7952" width="10.140625" style="253" customWidth="1"/>
    <col min="7953" max="7953" width="9.42578125" style="253" customWidth="1"/>
    <col min="7954" max="7955" width="7.5703125" style="253" customWidth="1"/>
    <col min="7956" max="7956" width="9.42578125" style="253" customWidth="1"/>
    <col min="7957" max="7957" width="10.28515625" style="253" customWidth="1"/>
    <col min="7958" max="7958" width="10.85546875" style="253" customWidth="1"/>
    <col min="7959" max="8192" width="9.140625" style="253"/>
    <col min="8193" max="8193" width="4.140625" style="253" customWidth="1"/>
    <col min="8194" max="8194" width="8.85546875" style="253" customWidth="1"/>
    <col min="8195" max="8195" width="18.28515625" style="253" customWidth="1"/>
    <col min="8196" max="8196" width="16.42578125" style="253" customWidth="1"/>
    <col min="8197" max="8197" width="12.42578125" style="253" customWidth="1"/>
    <col min="8198" max="8198" width="17.7109375" style="253" customWidth="1"/>
    <col min="8199" max="8200" width="8.42578125" style="253" customWidth="1"/>
    <col min="8201" max="8204" width="11.42578125" style="253" customWidth="1"/>
    <col min="8205" max="8206" width="8" style="253" customWidth="1"/>
    <col min="8207" max="8207" width="10.85546875" style="253" customWidth="1"/>
    <col min="8208" max="8208" width="10.140625" style="253" customWidth="1"/>
    <col min="8209" max="8209" width="9.42578125" style="253" customWidth="1"/>
    <col min="8210" max="8211" width="7.5703125" style="253" customWidth="1"/>
    <col min="8212" max="8212" width="9.42578125" style="253" customWidth="1"/>
    <col min="8213" max="8213" width="10.28515625" style="253" customWidth="1"/>
    <col min="8214" max="8214" width="10.85546875" style="253" customWidth="1"/>
    <col min="8215" max="8448" width="9.140625" style="253"/>
    <col min="8449" max="8449" width="4.140625" style="253" customWidth="1"/>
    <col min="8450" max="8450" width="8.85546875" style="253" customWidth="1"/>
    <col min="8451" max="8451" width="18.28515625" style="253" customWidth="1"/>
    <col min="8452" max="8452" width="16.42578125" style="253" customWidth="1"/>
    <col min="8453" max="8453" width="12.42578125" style="253" customWidth="1"/>
    <col min="8454" max="8454" width="17.7109375" style="253" customWidth="1"/>
    <col min="8455" max="8456" width="8.42578125" style="253" customWidth="1"/>
    <col min="8457" max="8460" width="11.42578125" style="253" customWidth="1"/>
    <col min="8461" max="8462" width="8" style="253" customWidth="1"/>
    <col min="8463" max="8463" width="10.85546875" style="253" customWidth="1"/>
    <col min="8464" max="8464" width="10.140625" style="253" customWidth="1"/>
    <col min="8465" max="8465" width="9.42578125" style="253" customWidth="1"/>
    <col min="8466" max="8467" width="7.5703125" style="253" customWidth="1"/>
    <col min="8468" max="8468" width="9.42578125" style="253" customWidth="1"/>
    <col min="8469" max="8469" width="10.28515625" style="253" customWidth="1"/>
    <col min="8470" max="8470" width="10.85546875" style="253" customWidth="1"/>
    <col min="8471" max="8704" width="9.140625" style="253"/>
    <col min="8705" max="8705" width="4.140625" style="253" customWidth="1"/>
    <col min="8706" max="8706" width="8.85546875" style="253" customWidth="1"/>
    <col min="8707" max="8707" width="18.28515625" style="253" customWidth="1"/>
    <col min="8708" max="8708" width="16.42578125" style="253" customWidth="1"/>
    <col min="8709" max="8709" width="12.42578125" style="253" customWidth="1"/>
    <col min="8710" max="8710" width="17.7109375" style="253" customWidth="1"/>
    <col min="8711" max="8712" width="8.42578125" style="253" customWidth="1"/>
    <col min="8713" max="8716" width="11.42578125" style="253" customWidth="1"/>
    <col min="8717" max="8718" width="8" style="253" customWidth="1"/>
    <col min="8719" max="8719" width="10.85546875" style="253" customWidth="1"/>
    <col min="8720" max="8720" width="10.140625" style="253" customWidth="1"/>
    <col min="8721" max="8721" width="9.42578125" style="253" customWidth="1"/>
    <col min="8722" max="8723" width="7.5703125" style="253" customWidth="1"/>
    <col min="8724" max="8724" width="9.42578125" style="253" customWidth="1"/>
    <col min="8725" max="8725" width="10.28515625" style="253" customWidth="1"/>
    <col min="8726" max="8726" width="10.85546875" style="253" customWidth="1"/>
    <col min="8727" max="8960" width="9.140625" style="253"/>
    <col min="8961" max="8961" width="4.140625" style="253" customWidth="1"/>
    <col min="8962" max="8962" width="8.85546875" style="253" customWidth="1"/>
    <col min="8963" max="8963" width="18.28515625" style="253" customWidth="1"/>
    <col min="8964" max="8964" width="16.42578125" style="253" customWidth="1"/>
    <col min="8965" max="8965" width="12.42578125" style="253" customWidth="1"/>
    <col min="8966" max="8966" width="17.7109375" style="253" customWidth="1"/>
    <col min="8967" max="8968" width="8.42578125" style="253" customWidth="1"/>
    <col min="8969" max="8972" width="11.42578125" style="253" customWidth="1"/>
    <col min="8973" max="8974" width="8" style="253" customWidth="1"/>
    <col min="8975" max="8975" width="10.85546875" style="253" customWidth="1"/>
    <col min="8976" max="8976" width="10.140625" style="253" customWidth="1"/>
    <col min="8977" max="8977" width="9.42578125" style="253" customWidth="1"/>
    <col min="8978" max="8979" width="7.5703125" style="253" customWidth="1"/>
    <col min="8980" max="8980" width="9.42578125" style="253" customWidth="1"/>
    <col min="8981" max="8981" width="10.28515625" style="253" customWidth="1"/>
    <col min="8982" max="8982" width="10.85546875" style="253" customWidth="1"/>
    <col min="8983" max="9216" width="9.140625" style="253"/>
    <col min="9217" max="9217" width="4.140625" style="253" customWidth="1"/>
    <col min="9218" max="9218" width="8.85546875" style="253" customWidth="1"/>
    <col min="9219" max="9219" width="18.28515625" style="253" customWidth="1"/>
    <col min="9220" max="9220" width="16.42578125" style="253" customWidth="1"/>
    <col min="9221" max="9221" width="12.42578125" style="253" customWidth="1"/>
    <col min="9222" max="9222" width="17.7109375" style="253" customWidth="1"/>
    <col min="9223" max="9224" width="8.42578125" style="253" customWidth="1"/>
    <col min="9225" max="9228" width="11.42578125" style="253" customWidth="1"/>
    <col min="9229" max="9230" width="8" style="253" customWidth="1"/>
    <col min="9231" max="9231" width="10.85546875" style="253" customWidth="1"/>
    <col min="9232" max="9232" width="10.140625" style="253" customWidth="1"/>
    <col min="9233" max="9233" width="9.42578125" style="253" customWidth="1"/>
    <col min="9234" max="9235" width="7.5703125" style="253" customWidth="1"/>
    <col min="9236" max="9236" width="9.42578125" style="253" customWidth="1"/>
    <col min="9237" max="9237" width="10.28515625" style="253" customWidth="1"/>
    <col min="9238" max="9238" width="10.85546875" style="253" customWidth="1"/>
    <col min="9239" max="9472" width="9.140625" style="253"/>
    <col min="9473" max="9473" width="4.140625" style="253" customWidth="1"/>
    <col min="9474" max="9474" width="8.85546875" style="253" customWidth="1"/>
    <col min="9475" max="9475" width="18.28515625" style="253" customWidth="1"/>
    <col min="9476" max="9476" width="16.42578125" style="253" customWidth="1"/>
    <col min="9477" max="9477" width="12.42578125" style="253" customWidth="1"/>
    <col min="9478" max="9478" width="17.7109375" style="253" customWidth="1"/>
    <col min="9479" max="9480" width="8.42578125" style="253" customWidth="1"/>
    <col min="9481" max="9484" width="11.42578125" style="253" customWidth="1"/>
    <col min="9485" max="9486" width="8" style="253" customWidth="1"/>
    <col min="9487" max="9487" width="10.85546875" style="253" customWidth="1"/>
    <col min="9488" max="9488" width="10.140625" style="253" customWidth="1"/>
    <col min="9489" max="9489" width="9.42578125" style="253" customWidth="1"/>
    <col min="9490" max="9491" width="7.5703125" style="253" customWidth="1"/>
    <col min="9492" max="9492" width="9.42578125" style="253" customWidth="1"/>
    <col min="9493" max="9493" width="10.28515625" style="253" customWidth="1"/>
    <col min="9494" max="9494" width="10.85546875" style="253" customWidth="1"/>
    <col min="9495" max="9728" width="9.140625" style="253"/>
    <col min="9729" max="9729" width="4.140625" style="253" customWidth="1"/>
    <col min="9730" max="9730" width="8.85546875" style="253" customWidth="1"/>
    <col min="9731" max="9731" width="18.28515625" style="253" customWidth="1"/>
    <col min="9732" max="9732" width="16.42578125" style="253" customWidth="1"/>
    <col min="9733" max="9733" width="12.42578125" style="253" customWidth="1"/>
    <col min="9734" max="9734" width="17.7109375" style="253" customWidth="1"/>
    <col min="9735" max="9736" width="8.42578125" style="253" customWidth="1"/>
    <col min="9737" max="9740" width="11.42578125" style="253" customWidth="1"/>
    <col min="9741" max="9742" width="8" style="253" customWidth="1"/>
    <col min="9743" max="9743" width="10.85546875" style="253" customWidth="1"/>
    <col min="9744" max="9744" width="10.140625" style="253" customWidth="1"/>
    <col min="9745" max="9745" width="9.42578125" style="253" customWidth="1"/>
    <col min="9746" max="9747" width="7.5703125" style="253" customWidth="1"/>
    <col min="9748" max="9748" width="9.42578125" style="253" customWidth="1"/>
    <col min="9749" max="9749" width="10.28515625" style="253" customWidth="1"/>
    <col min="9750" max="9750" width="10.85546875" style="253" customWidth="1"/>
    <col min="9751" max="9984" width="9.140625" style="253"/>
    <col min="9985" max="9985" width="4.140625" style="253" customWidth="1"/>
    <col min="9986" max="9986" width="8.85546875" style="253" customWidth="1"/>
    <col min="9987" max="9987" width="18.28515625" style="253" customWidth="1"/>
    <col min="9988" max="9988" width="16.42578125" style="253" customWidth="1"/>
    <col min="9989" max="9989" width="12.42578125" style="253" customWidth="1"/>
    <col min="9990" max="9990" width="17.7109375" style="253" customWidth="1"/>
    <col min="9991" max="9992" width="8.42578125" style="253" customWidth="1"/>
    <col min="9993" max="9996" width="11.42578125" style="253" customWidth="1"/>
    <col min="9997" max="9998" width="8" style="253" customWidth="1"/>
    <col min="9999" max="9999" width="10.85546875" style="253" customWidth="1"/>
    <col min="10000" max="10000" width="10.140625" style="253" customWidth="1"/>
    <col min="10001" max="10001" width="9.42578125" style="253" customWidth="1"/>
    <col min="10002" max="10003" width="7.5703125" style="253" customWidth="1"/>
    <col min="10004" max="10004" width="9.42578125" style="253" customWidth="1"/>
    <col min="10005" max="10005" width="10.28515625" style="253" customWidth="1"/>
    <col min="10006" max="10006" width="10.85546875" style="253" customWidth="1"/>
    <col min="10007" max="10240" width="9.140625" style="253"/>
    <col min="10241" max="10241" width="4.140625" style="253" customWidth="1"/>
    <col min="10242" max="10242" width="8.85546875" style="253" customWidth="1"/>
    <col min="10243" max="10243" width="18.28515625" style="253" customWidth="1"/>
    <col min="10244" max="10244" width="16.42578125" style="253" customWidth="1"/>
    <col min="10245" max="10245" width="12.42578125" style="253" customWidth="1"/>
    <col min="10246" max="10246" width="17.7109375" style="253" customWidth="1"/>
    <col min="10247" max="10248" width="8.42578125" style="253" customWidth="1"/>
    <col min="10249" max="10252" width="11.42578125" style="253" customWidth="1"/>
    <col min="10253" max="10254" width="8" style="253" customWidth="1"/>
    <col min="10255" max="10255" width="10.85546875" style="253" customWidth="1"/>
    <col min="10256" max="10256" width="10.140625" style="253" customWidth="1"/>
    <col min="10257" max="10257" width="9.42578125" style="253" customWidth="1"/>
    <col min="10258" max="10259" width="7.5703125" style="253" customWidth="1"/>
    <col min="10260" max="10260" width="9.42578125" style="253" customWidth="1"/>
    <col min="10261" max="10261" width="10.28515625" style="253" customWidth="1"/>
    <col min="10262" max="10262" width="10.85546875" style="253" customWidth="1"/>
    <col min="10263" max="10496" width="9.140625" style="253"/>
    <col min="10497" max="10497" width="4.140625" style="253" customWidth="1"/>
    <col min="10498" max="10498" width="8.85546875" style="253" customWidth="1"/>
    <col min="10499" max="10499" width="18.28515625" style="253" customWidth="1"/>
    <col min="10500" max="10500" width="16.42578125" style="253" customWidth="1"/>
    <col min="10501" max="10501" width="12.42578125" style="253" customWidth="1"/>
    <col min="10502" max="10502" width="17.7109375" style="253" customWidth="1"/>
    <col min="10503" max="10504" width="8.42578125" style="253" customWidth="1"/>
    <col min="10505" max="10508" width="11.42578125" style="253" customWidth="1"/>
    <col min="10509" max="10510" width="8" style="253" customWidth="1"/>
    <col min="10511" max="10511" width="10.85546875" style="253" customWidth="1"/>
    <col min="10512" max="10512" width="10.140625" style="253" customWidth="1"/>
    <col min="10513" max="10513" width="9.42578125" style="253" customWidth="1"/>
    <col min="10514" max="10515" width="7.5703125" style="253" customWidth="1"/>
    <col min="10516" max="10516" width="9.42578125" style="253" customWidth="1"/>
    <col min="10517" max="10517" width="10.28515625" style="253" customWidth="1"/>
    <col min="10518" max="10518" width="10.85546875" style="253" customWidth="1"/>
    <col min="10519" max="10752" width="9.140625" style="253"/>
    <col min="10753" max="10753" width="4.140625" style="253" customWidth="1"/>
    <col min="10754" max="10754" width="8.85546875" style="253" customWidth="1"/>
    <col min="10755" max="10755" width="18.28515625" style="253" customWidth="1"/>
    <col min="10756" max="10756" width="16.42578125" style="253" customWidth="1"/>
    <col min="10757" max="10757" width="12.42578125" style="253" customWidth="1"/>
    <col min="10758" max="10758" width="17.7109375" style="253" customWidth="1"/>
    <col min="10759" max="10760" width="8.42578125" style="253" customWidth="1"/>
    <col min="10761" max="10764" width="11.42578125" style="253" customWidth="1"/>
    <col min="10765" max="10766" width="8" style="253" customWidth="1"/>
    <col min="10767" max="10767" width="10.85546875" style="253" customWidth="1"/>
    <col min="10768" max="10768" width="10.140625" style="253" customWidth="1"/>
    <col min="10769" max="10769" width="9.42578125" style="253" customWidth="1"/>
    <col min="10770" max="10771" width="7.5703125" style="253" customWidth="1"/>
    <col min="10772" max="10772" width="9.42578125" style="253" customWidth="1"/>
    <col min="10773" max="10773" width="10.28515625" style="253" customWidth="1"/>
    <col min="10774" max="10774" width="10.85546875" style="253" customWidth="1"/>
    <col min="10775" max="11008" width="9.140625" style="253"/>
    <col min="11009" max="11009" width="4.140625" style="253" customWidth="1"/>
    <col min="11010" max="11010" width="8.85546875" style="253" customWidth="1"/>
    <col min="11011" max="11011" width="18.28515625" style="253" customWidth="1"/>
    <col min="11012" max="11012" width="16.42578125" style="253" customWidth="1"/>
    <col min="11013" max="11013" width="12.42578125" style="253" customWidth="1"/>
    <col min="11014" max="11014" width="17.7109375" style="253" customWidth="1"/>
    <col min="11015" max="11016" width="8.42578125" style="253" customWidth="1"/>
    <col min="11017" max="11020" width="11.42578125" style="253" customWidth="1"/>
    <col min="11021" max="11022" width="8" style="253" customWidth="1"/>
    <col min="11023" max="11023" width="10.85546875" style="253" customWidth="1"/>
    <col min="11024" max="11024" width="10.140625" style="253" customWidth="1"/>
    <col min="11025" max="11025" width="9.42578125" style="253" customWidth="1"/>
    <col min="11026" max="11027" width="7.5703125" style="253" customWidth="1"/>
    <col min="11028" max="11028" width="9.42578125" style="253" customWidth="1"/>
    <col min="11029" max="11029" width="10.28515625" style="253" customWidth="1"/>
    <col min="11030" max="11030" width="10.85546875" style="253" customWidth="1"/>
    <col min="11031" max="11264" width="9.140625" style="253"/>
    <col min="11265" max="11265" width="4.140625" style="253" customWidth="1"/>
    <col min="11266" max="11266" width="8.85546875" style="253" customWidth="1"/>
    <col min="11267" max="11267" width="18.28515625" style="253" customWidth="1"/>
    <col min="11268" max="11268" width="16.42578125" style="253" customWidth="1"/>
    <col min="11269" max="11269" width="12.42578125" style="253" customWidth="1"/>
    <col min="11270" max="11270" width="17.7109375" style="253" customWidth="1"/>
    <col min="11271" max="11272" width="8.42578125" style="253" customWidth="1"/>
    <col min="11273" max="11276" width="11.42578125" style="253" customWidth="1"/>
    <col min="11277" max="11278" width="8" style="253" customWidth="1"/>
    <col min="11279" max="11279" width="10.85546875" style="253" customWidth="1"/>
    <col min="11280" max="11280" width="10.140625" style="253" customWidth="1"/>
    <col min="11281" max="11281" width="9.42578125" style="253" customWidth="1"/>
    <col min="11282" max="11283" width="7.5703125" style="253" customWidth="1"/>
    <col min="11284" max="11284" width="9.42578125" style="253" customWidth="1"/>
    <col min="11285" max="11285" width="10.28515625" style="253" customWidth="1"/>
    <col min="11286" max="11286" width="10.85546875" style="253" customWidth="1"/>
    <col min="11287" max="11520" width="9.140625" style="253"/>
    <col min="11521" max="11521" width="4.140625" style="253" customWidth="1"/>
    <col min="11522" max="11522" width="8.85546875" style="253" customWidth="1"/>
    <col min="11523" max="11523" width="18.28515625" style="253" customWidth="1"/>
    <col min="11524" max="11524" width="16.42578125" style="253" customWidth="1"/>
    <col min="11525" max="11525" width="12.42578125" style="253" customWidth="1"/>
    <col min="11526" max="11526" width="17.7109375" style="253" customWidth="1"/>
    <col min="11527" max="11528" width="8.42578125" style="253" customWidth="1"/>
    <col min="11529" max="11532" width="11.42578125" style="253" customWidth="1"/>
    <col min="11533" max="11534" width="8" style="253" customWidth="1"/>
    <col min="11535" max="11535" width="10.85546875" style="253" customWidth="1"/>
    <col min="11536" max="11536" width="10.140625" style="253" customWidth="1"/>
    <col min="11537" max="11537" width="9.42578125" style="253" customWidth="1"/>
    <col min="11538" max="11539" width="7.5703125" style="253" customWidth="1"/>
    <col min="11540" max="11540" width="9.42578125" style="253" customWidth="1"/>
    <col min="11541" max="11541" width="10.28515625" style="253" customWidth="1"/>
    <col min="11542" max="11542" width="10.85546875" style="253" customWidth="1"/>
    <col min="11543" max="11776" width="9.140625" style="253"/>
    <col min="11777" max="11777" width="4.140625" style="253" customWidth="1"/>
    <col min="11778" max="11778" width="8.85546875" style="253" customWidth="1"/>
    <col min="11779" max="11779" width="18.28515625" style="253" customWidth="1"/>
    <col min="11780" max="11780" width="16.42578125" style="253" customWidth="1"/>
    <col min="11781" max="11781" width="12.42578125" style="253" customWidth="1"/>
    <col min="11782" max="11782" width="17.7109375" style="253" customWidth="1"/>
    <col min="11783" max="11784" width="8.42578125" style="253" customWidth="1"/>
    <col min="11785" max="11788" width="11.42578125" style="253" customWidth="1"/>
    <col min="11789" max="11790" width="8" style="253" customWidth="1"/>
    <col min="11791" max="11791" width="10.85546875" style="253" customWidth="1"/>
    <col min="11792" max="11792" width="10.140625" style="253" customWidth="1"/>
    <col min="11793" max="11793" width="9.42578125" style="253" customWidth="1"/>
    <col min="11794" max="11795" width="7.5703125" style="253" customWidth="1"/>
    <col min="11796" max="11796" width="9.42578125" style="253" customWidth="1"/>
    <col min="11797" max="11797" width="10.28515625" style="253" customWidth="1"/>
    <col min="11798" max="11798" width="10.85546875" style="253" customWidth="1"/>
    <col min="11799" max="12032" width="9.140625" style="253"/>
    <col min="12033" max="12033" width="4.140625" style="253" customWidth="1"/>
    <col min="12034" max="12034" width="8.85546875" style="253" customWidth="1"/>
    <col min="12035" max="12035" width="18.28515625" style="253" customWidth="1"/>
    <col min="12036" max="12036" width="16.42578125" style="253" customWidth="1"/>
    <col min="12037" max="12037" width="12.42578125" style="253" customWidth="1"/>
    <col min="12038" max="12038" width="17.7109375" style="253" customWidth="1"/>
    <col min="12039" max="12040" width="8.42578125" style="253" customWidth="1"/>
    <col min="12041" max="12044" width="11.42578125" style="253" customWidth="1"/>
    <col min="12045" max="12046" width="8" style="253" customWidth="1"/>
    <col min="12047" max="12047" width="10.85546875" style="253" customWidth="1"/>
    <col min="12048" max="12048" width="10.140625" style="253" customWidth="1"/>
    <col min="12049" max="12049" width="9.42578125" style="253" customWidth="1"/>
    <col min="12050" max="12051" width="7.5703125" style="253" customWidth="1"/>
    <col min="12052" max="12052" width="9.42578125" style="253" customWidth="1"/>
    <col min="12053" max="12053" width="10.28515625" style="253" customWidth="1"/>
    <col min="12054" max="12054" width="10.85546875" style="253" customWidth="1"/>
    <col min="12055" max="12288" width="9.140625" style="253"/>
    <col min="12289" max="12289" width="4.140625" style="253" customWidth="1"/>
    <col min="12290" max="12290" width="8.85546875" style="253" customWidth="1"/>
    <col min="12291" max="12291" width="18.28515625" style="253" customWidth="1"/>
    <col min="12292" max="12292" width="16.42578125" style="253" customWidth="1"/>
    <col min="12293" max="12293" width="12.42578125" style="253" customWidth="1"/>
    <col min="12294" max="12294" width="17.7109375" style="253" customWidth="1"/>
    <col min="12295" max="12296" width="8.42578125" style="253" customWidth="1"/>
    <col min="12297" max="12300" width="11.42578125" style="253" customWidth="1"/>
    <col min="12301" max="12302" width="8" style="253" customWidth="1"/>
    <col min="12303" max="12303" width="10.85546875" style="253" customWidth="1"/>
    <col min="12304" max="12304" width="10.140625" style="253" customWidth="1"/>
    <col min="12305" max="12305" width="9.42578125" style="253" customWidth="1"/>
    <col min="12306" max="12307" width="7.5703125" style="253" customWidth="1"/>
    <col min="12308" max="12308" width="9.42578125" style="253" customWidth="1"/>
    <col min="12309" max="12309" width="10.28515625" style="253" customWidth="1"/>
    <col min="12310" max="12310" width="10.85546875" style="253" customWidth="1"/>
    <col min="12311" max="12544" width="9.140625" style="253"/>
    <col min="12545" max="12545" width="4.140625" style="253" customWidth="1"/>
    <col min="12546" max="12546" width="8.85546875" style="253" customWidth="1"/>
    <col min="12547" max="12547" width="18.28515625" style="253" customWidth="1"/>
    <col min="12548" max="12548" width="16.42578125" style="253" customWidth="1"/>
    <col min="12549" max="12549" width="12.42578125" style="253" customWidth="1"/>
    <col min="12550" max="12550" width="17.7109375" style="253" customWidth="1"/>
    <col min="12551" max="12552" width="8.42578125" style="253" customWidth="1"/>
    <col min="12553" max="12556" width="11.42578125" style="253" customWidth="1"/>
    <col min="12557" max="12558" width="8" style="253" customWidth="1"/>
    <col min="12559" max="12559" width="10.85546875" style="253" customWidth="1"/>
    <col min="12560" max="12560" width="10.140625" style="253" customWidth="1"/>
    <col min="12561" max="12561" width="9.42578125" style="253" customWidth="1"/>
    <col min="12562" max="12563" width="7.5703125" style="253" customWidth="1"/>
    <col min="12564" max="12564" width="9.42578125" style="253" customWidth="1"/>
    <col min="12565" max="12565" width="10.28515625" style="253" customWidth="1"/>
    <col min="12566" max="12566" width="10.85546875" style="253" customWidth="1"/>
    <col min="12567" max="12800" width="9.140625" style="253"/>
    <col min="12801" max="12801" width="4.140625" style="253" customWidth="1"/>
    <col min="12802" max="12802" width="8.85546875" style="253" customWidth="1"/>
    <col min="12803" max="12803" width="18.28515625" style="253" customWidth="1"/>
    <col min="12804" max="12804" width="16.42578125" style="253" customWidth="1"/>
    <col min="12805" max="12805" width="12.42578125" style="253" customWidth="1"/>
    <col min="12806" max="12806" width="17.7109375" style="253" customWidth="1"/>
    <col min="12807" max="12808" width="8.42578125" style="253" customWidth="1"/>
    <col min="12809" max="12812" width="11.42578125" style="253" customWidth="1"/>
    <col min="12813" max="12814" width="8" style="253" customWidth="1"/>
    <col min="12815" max="12815" width="10.85546875" style="253" customWidth="1"/>
    <col min="12816" max="12816" width="10.140625" style="253" customWidth="1"/>
    <col min="12817" max="12817" width="9.42578125" style="253" customWidth="1"/>
    <col min="12818" max="12819" width="7.5703125" style="253" customWidth="1"/>
    <col min="12820" max="12820" width="9.42578125" style="253" customWidth="1"/>
    <col min="12821" max="12821" width="10.28515625" style="253" customWidth="1"/>
    <col min="12822" max="12822" width="10.85546875" style="253" customWidth="1"/>
    <col min="12823" max="13056" width="9.140625" style="253"/>
    <col min="13057" max="13057" width="4.140625" style="253" customWidth="1"/>
    <col min="13058" max="13058" width="8.85546875" style="253" customWidth="1"/>
    <col min="13059" max="13059" width="18.28515625" style="253" customWidth="1"/>
    <col min="13060" max="13060" width="16.42578125" style="253" customWidth="1"/>
    <col min="13061" max="13061" width="12.42578125" style="253" customWidth="1"/>
    <col min="13062" max="13062" width="17.7109375" style="253" customWidth="1"/>
    <col min="13063" max="13064" width="8.42578125" style="253" customWidth="1"/>
    <col min="13065" max="13068" width="11.42578125" style="253" customWidth="1"/>
    <col min="13069" max="13070" width="8" style="253" customWidth="1"/>
    <col min="13071" max="13071" width="10.85546875" style="253" customWidth="1"/>
    <col min="13072" max="13072" width="10.140625" style="253" customWidth="1"/>
    <col min="13073" max="13073" width="9.42578125" style="253" customWidth="1"/>
    <col min="13074" max="13075" width="7.5703125" style="253" customWidth="1"/>
    <col min="13076" max="13076" width="9.42578125" style="253" customWidth="1"/>
    <col min="13077" max="13077" width="10.28515625" style="253" customWidth="1"/>
    <col min="13078" max="13078" width="10.85546875" style="253" customWidth="1"/>
    <col min="13079" max="13312" width="9.140625" style="253"/>
    <col min="13313" max="13313" width="4.140625" style="253" customWidth="1"/>
    <col min="13314" max="13314" width="8.85546875" style="253" customWidth="1"/>
    <col min="13315" max="13315" width="18.28515625" style="253" customWidth="1"/>
    <col min="13316" max="13316" width="16.42578125" style="253" customWidth="1"/>
    <col min="13317" max="13317" width="12.42578125" style="253" customWidth="1"/>
    <col min="13318" max="13318" width="17.7109375" style="253" customWidth="1"/>
    <col min="13319" max="13320" width="8.42578125" style="253" customWidth="1"/>
    <col min="13321" max="13324" width="11.42578125" style="253" customWidth="1"/>
    <col min="13325" max="13326" width="8" style="253" customWidth="1"/>
    <col min="13327" max="13327" width="10.85546875" style="253" customWidth="1"/>
    <col min="13328" max="13328" width="10.140625" style="253" customWidth="1"/>
    <col min="13329" max="13329" width="9.42578125" style="253" customWidth="1"/>
    <col min="13330" max="13331" width="7.5703125" style="253" customWidth="1"/>
    <col min="13332" max="13332" width="9.42578125" style="253" customWidth="1"/>
    <col min="13333" max="13333" width="10.28515625" style="253" customWidth="1"/>
    <col min="13334" max="13334" width="10.85546875" style="253" customWidth="1"/>
    <col min="13335" max="13568" width="9.140625" style="253"/>
    <col min="13569" max="13569" width="4.140625" style="253" customWidth="1"/>
    <col min="13570" max="13570" width="8.85546875" style="253" customWidth="1"/>
    <col min="13571" max="13571" width="18.28515625" style="253" customWidth="1"/>
    <col min="13572" max="13572" width="16.42578125" style="253" customWidth="1"/>
    <col min="13573" max="13573" width="12.42578125" style="253" customWidth="1"/>
    <col min="13574" max="13574" width="17.7109375" style="253" customWidth="1"/>
    <col min="13575" max="13576" width="8.42578125" style="253" customWidth="1"/>
    <col min="13577" max="13580" width="11.42578125" style="253" customWidth="1"/>
    <col min="13581" max="13582" width="8" style="253" customWidth="1"/>
    <col min="13583" max="13583" width="10.85546875" style="253" customWidth="1"/>
    <col min="13584" max="13584" width="10.140625" style="253" customWidth="1"/>
    <col min="13585" max="13585" width="9.42578125" style="253" customWidth="1"/>
    <col min="13586" max="13587" width="7.5703125" style="253" customWidth="1"/>
    <col min="13588" max="13588" width="9.42578125" style="253" customWidth="1"/>
    <col min="13589" max="13589" width="10.28515625" style="253" customWidth="1"/>
    <col min="13590" max="13590" width="10.85546875" style="253" customWidth="1"/>
    <col min="13591" max="13824" width="9.140625" style="253"/>
    <col min="13825" max="13825" width="4.140625" style="253" customWidth="1"/>
    <col min="13826" max="13826" width="8.85546875" style="253" customWidth="1"/>
    <col min="13827" max="13827" width="18.28515625" style="253" customWidth="1"/>
    <col min="13828" max="13828" width="16.42578125" style="253" customWidth="1"/>
    <col min="13829" max="13829" width="12.42578125" style="253" customWidth="1"/>
    <col min="13830" max="13830" width="17.7109375" style="253" customWidth="1"/>
    <col min="13831" max="13832" width="8.42578125" style="253" customWidth="1"/>
    <col min="13833" max="13836" width="11.42578125" style="253" customWidth="1"/>
    <col min="13837" max="13838" width="8" style="253" customWidth="1"/>
    <col min="13839" max="13839" width="10.85546875" style="253" customWidth="1"/>
    <col min="13840" max="13840" width="10.140625" style="253" customWidth="1"/>
    <col min="13841" max="13841" width="9.42578125" style="253" customWidth="1"/>
    <col min="13842" max="13843" width="7.5703125" style="253" customWidth="1"/>
    <col min="13844" max="13844" width="9.42578125" style="253" customWidth="1"/>
    <col min="13845" max="13845" width="10.28515625" style="253" customWidth="1"/>
    <col min="13846" max="13846" width="10.85546875" style="253" customWidth="1"/>
    <col min="13847" max="14080" width="9.140625" style="253"/>
    <col min="14081" max="14081" width="4.140625" style="253" customWidth="1"/>
    <col min="14082" max="14082" width="8.85546875" style="253" customWidth="1"/>
    <col min="14083" max="14083" width="18.28515625" style="253" customWidth="1"/>
    <col min="14084" max="14084" width="16.42578125" style="253" customWidth="1"/>
    <col min="14085" max="14085" width="12.42578125" style="253" customWidth="1"/>
    <col min="14086" max="14086" width="17.7109375" style="253" customWidth="1"/>
    <col min="14087" max="14088" width="8.42578125" style="253" customWidth="1"/>
    <col min="14089" max="14092" width="11.42578125" style="253" customWidth="1"/>
    <col min="14093" max="14094" width="8" style="253" customWidth="1"/>
    <col min="14095" max="14095" width="10.85546875" style="253" customWidth="1"/>
    <col min="14096" max="14096" width="10.140625" style="253" customWidth="1"/>
    <col min="14097" max="14097" width="9.42578125" style="253" customWidth="1"/>
    <col min="14098" max="14099" width="7.5703125" style="253" customWidth="1"/>
    <col min="14100" max="14100" width="9.42578125" style="253" customWidth="1"/>
    <col min="14101" max="14101" width="10.28515625" style="253" customWidth="1"/>
    <col min="14102" max="14102" width="10.85546875" style="253" customWidth="1"/>
    <col min="14103" max="14336" width="9.140625" style="253"/>
    <col min="14337" max="14337" width="4.140625" style="253" customWidth="1"/>
    <col min="14338" max="14338" width="8.85546875" style="253" customWidth="1"/>
    <col min="14339" max="14339" width="18.28515625" style="253" customWidth="1"/>
    <col min="14340" max="14340" width="16.42578125" style="253" customWidth="1"/>
    <col min="14341" max="14341" width="12.42578125" style="253" customWidth="1"/>
    <col min="14342" max="14342" width="17.7109375" style="253" customWidth="1"/>
    <col min="14343" max="14344" width="8.42578125" style="253" customWidth="1"/>
    <col min="14345" max="14348" width="11.42578125" style="253" customWidth="1"/>
    <col min="14349" max="14350" width="8" style="253" customWidth="1"/>
    <col min="14351" max="14351" width="10.85546875" style="253" customWidth="1"/>
    <col min="14352" max="14352" width="10.140625" style="253" customWidth="1"/>
    <col min="14353" max="14353" width="9.42578125" style="253" customWidth="1"/>
    <col min="14354" max="14355" width="7.5703125" style="253" customWidth="1"/>
    <col min="14356" max="14356" width="9.42578125" style="253" customWidth="1"/>
    <col min="14357" max="14357" width="10.28515625" style="253" customWidth="1"/>
    <col min="14358" max="14358" width="10.85546875" style="253" customWidth="1"/>
    <col min="14359" max="14592" width="9.140625" style="253"/>
    <col min="14593" max="14593" width="4.140625" style="253" customWidth="1"/>
    <col min="14594" max="14594" width="8.85546875" style="253" customWidth="1"/>
    <col min="14595" max="14595" width="18.28515625" style="253" customWidth="1"/>
    <col min="14596" max="14596" width="16.42578125" style="253" customWidth="1"/>
    <col min="14597" max="14597" width="12.42578125" style="253" customWidth="1"/>
    <col min="14598" max="14598" width="17.7109375" style="253" customWidth="1"/>
    <col min="14599" max="14600" width="8.42578125" style="253" customWidth="1"/>
    <col min="14601" max="14604" width="11.42578125" style="253" customWidth="1"/>
    <col min="14605" max="14606" width="8" style="253" customWidth="1"/>
    <col min="14607" max="14607" width="10.85546875" style="253" customWidth="1"/>
    <col min="14608" max="14608" width="10.140625" style="253" customWidth="1"/>
    <col min="14609" max="14609" width="9.42578125" style="253" customWidth="1"/>
    <col min="14610" max="14611" width="7.5703125" style="253" customWidth="1"/>
    <col min="14612" max="14612" width="9.42578125" style="253" customWidth="1"/>
    <col min="14613" max="14613" width="10.28515625" style="253" customWidth="1"/>
    <col min="14614" max="14614" width="10.85546875" style="253" customWidth="1"/>
    <col min="14615" max="14848" width="9.140625" style="253"/>
    <col min="14849" max="14849" width="4.140625" style="253" customWidth="1"/>
    <col min="14850" max="14850" width="8.85546875" style="253" customWidth="1"/>
    <col min="14851" max="14851" width="18.28515625" style="253" customWidth="1"/>
    <col min="14852" max="14852" width="16.42578125" style="253" customWidth="1"/>
    <col min="14853" max="14853" width="12.42578125" style="253" customWidth="1"/>
    <col min="14854" max="14854" width="17.7109375" style="253" customWidth="1"/>
    <col min="14855" max="14856" width="8.42578125" style="253" customWidth="1"/>
    <col min="14857" max="14860" width="11.42578125" style="253" customWidth="1"/>
    <col min="14861" max="14862" width="8" style="253" customWidth="1"/>
    <col min="14863" max="14863" width="10.85546875" style="253" customWidth="1"/>
    <col min="14864" max="14864" width="10.140625" style="253" customWidth="1"/>
    <col min="14865" max="14865" width="9.42578125" style="253" customWidth="1"/>
    <col min="14866" max="14867" width="7.5703125" style="253" customWidth="1"/>
    <col min="14868" max="14868" width="9.42578125" style="253" customWidth="1"/>
    <col min="14869" max="14869" width="10.28515625" style="253" customWidth="1"/>
    <col min="14870" max="14870" width="10.85546875" style="253" customWidth="1"/>
    <col min="14871" max="15104" width="9.140625" style="253"/>
    <col min="15105" max="15105" width="4.140625" style="253" customWidth="1"/>
    <col min="15106" max="15106" width="8.85546875" style="253" customWidth="1"/>
    <col min="15107" max="15107" width="18.28515625" style="253" customWidth="1"/>
    <col min="15108" max="15108" width="16.42578125" style="253" customWidth="1"/>
    <col min="15109" max="15109" width="12.42578125" style="253" customWidth="1"/>
    <col min="15110" max="15110" width="17.7109375" style="253" customWidth="1"/>
    <col min="15111" max="15112" width="8.42578125" style="253" customWidth="1"/>
    <col min="15113" max="15116" width="11.42578125" style="253" customWidth="1"/>
    <col min="15117" max="15118" width="8" style="253" customWidth="1"/>
    <col min="15119" max="15119" width="10.85546875" style="253" customWidth="1"/>
    <col min="15120" max="15120" width="10.140625" style="253" customWidth="1"/>
    <col min="15121" max="15121" width="9.42578125" style="253" customWidth="1"/>
    <col min="15122" max="15123" width="7.5703125" style="253" customWidth="1"/>
    <col min="15124" max="15124" width="9.42578125" style="253" customWidth="1"/>
    <col min="15125" max="15125" width="10.28515625" style="253" customWidth="1"/>
    <col min="15126" max="15126" width="10.85546875" style="253" customWidth="1"/>
    <col min="15127" max="15360" width="9.140625" style="253"/>
    <col min="15361" max="15361" width="4.140625" style="253" customWidth="1"/>
    <col min="15362" max="15362" width="8.85546875" style="253" customWidth="1"/>
    <col min="15363" max="15363" width="18.28515625" style="253" customWidth="1"/>
    <col min="15364" max="15364" width="16.42578125" style="253" customWidth="1"/>
    <col min="15365" max="15365" width="12.42578125" style="253" customWidth="1"/>
    <col min="15366" max="15366" width="17.7109375" style="253" customWidth="1"/>
    <col min="15367" max="15368" width="8.42578125" style="253" customWidth="1"/>
    <col min="15369" max="15372" width="11.42578125" style="253" customWidth="1"/>
    <col min="15373" max="15374" width="8" style="253" customWidth="1"/>
    <col min="15375" max="15375" width="10.85546875" style="253" customWidth="1"/>
    <col min="15376" max="15376" width="10.140625" style="253" customWidth="1"/>
    <col min="15377" max="15377" width="9.42578125" style="253" customWidth="1"/>
    <col min="15378" max="15379" width="7.5703125" style="253" customWidth="1"/>
    <col min="15380" max="15380" width="9.42578125" style="253" customWidth="1"/>
    <col min="15381" max="15381" width="10.28515625" style="253" customWidth="1"/>
    <col min="15382" max="15382" width="10.85546875" style="253" customWidth="1"/>
    <col min="15383" max="15616" width="9.140625" style="253"/>
    <col min="15617" max="15617" width="4.140625" style="253" customWidth="1"/>
    <col min="15618" max="15618" width="8.85546875" style="253" customWidth="1"/>
    <col min="15619" max="15619" width="18.28515625" style="253" customWidth="1"/>
    <col min="15620" max="15620" width="16.42578125" style="253" customWidth="1"/>
    <col min="15621" max="15621" width="12.42578125" style="253" customWidth="1"/>
    <col min="15622" max="15622" width="17.7109375" style="253" customWidth="1"/>
    <col min="15623" max="15624" width="8.42578125" style="253" customWidth="1"/>
    <col min="15625" max="15628" width="11.42578125" style="253" customWidth="1"/>
    <col min="15629" max="15630" width="8" style="253" customWidth="1"/>
    <col min="15631" max="15631" width="10.85546875" style="253" customWidth="1"/>
    <col min="15632" max="15632" width="10.140625" style="253" customWidth="1"/>
    <col min="15633" max="15633" width="9.42578125" style="253" customWidth="1"/>
    <col min="15634" max="15635" width="7.5703125" style="253" customWidth="1"/>
    <col min="15636" max="15636" width="9.42578125" style="253" customWidth="1"/>
    <col min="15637" max="15637" width="10.28515625" style="253" customWidth="1"/>
    <col min="15638" max="15638" width="10.85546875" style="253" customWidth="1"/>
    <col min="15639" max="15872" width="9.140625" style="253"/>
    <col min="15873" max="15873" width="4.140625" style="253" customWidth="1"/>
    <col min="15874" max="15874" width="8.85546875" style="253" customWidth="1"/>
    <col min="15875" max="15875" width="18.28515625" style="253" customWidth="1"/>
    <col min="15876" max="15876" width="16.42578125" style="253" customWidth="1"/>
    <col min="15877" max="15877" width="12.42578125" style="253" customWidth="1"/>
    <col min="15878" max="15878" width="17.7109375" style="253" customWidth="1"/>
    <col min="15879" max="15880" width="8.42578125" style="253" customWidth="1"/>
    <col min="15881" max="15884" width="11.42578125" style="253" customWidth="1"/>
    <col min="15885" max="15886" width="8" style="253" customWidth="1"/>
    <col min="15887" max="15887" width="10.85546875" style="253" customWidth="1"/>
    <col min="15888" max="15888" width="10.140625" style="253" customWidth="1"/>
    <col min="15889" max="15889" width="9.42578125" style="253" customWidth="1"/>
    <col min="15890" max="15891" width="7.5703125" style="253" customWidth="1"/>
    <col min="15892" max="15892" width="9.42578125" style="253" customWidth="1"/>
    <col min="15893" max="15893" width="10.28515625" style="253" customWidth="1"/>
    <col min="15894" max="15894" width="10.85546875" style="253" customWidth="1"/>
    <col min="15895" max="16128" width="9.140625" style="253"/>
    <col min="16129" max="16129" width="4.140625" style="253" customWidth="1"/>
    <col min="16130" max="16130" width="8.85546875" style="253" customWidth="1"/>
    <col min="16131" max="16131" width="18.28515625" style="253" customWidth="1"/>
    <col min="16132" max="16132" width="16.42578125" style="253" customWidth="1"/>
    <col min="16133" max="16133" width="12.42578125" style="253" customWidth="1"/>
    <col min="16134" max="16134" width="17.7109375" style="253" customWidth="1"/>
    <col min="16135" max="16136" width="8.42578125" style="253" customWidth="1"/>
    <col min="16137" max="16140" width="11.42578125" style="253" customWidth="1"/>
    <col min="16141" max="16142" width="8" style="253" customWidth="1"/>
    <col min="16143" max="16143" width="10.85546875" style="253" customWidth="1"/>
    <col min="16144" max="16144" width="10.140625" style="253" customWidth="1"/>
    <col min="16145" max="16145" width="9.42578125" style="253" customWidth="1"/>
    <col min="16146" max="16147" width="7.5703125" style="253" customWidth="1"/>
    <col min="16148" max="16148" width="9.42578125" style="253" customWidth="1"/>
    <col min="16149" max="16149" width="10.28515625" style="253" customWidth="1"/>
    <col min="16150" max="16150" width="10.85546875" style="253" customWidth="1"/>
    <col min="16151" max="16384" width="9.140625" style="253"/>
  </cols>
  <sheetData>
    <row r="1" spans="1:30" s="2" customFormat="1" ht="15">
      <c r="A1" s="403"/>
      <c r="P1" s="420" t="s">
        <v>359</v>
      </c>
      <c r="Q1" s="420"/>
      <c r="R1" s="420"/>
      <c r="S1" s="420"/>
      <c r="T1" s="420"/>
      <c r="U1" s="420"/>
      <c r="V1" s="420"/>
      <c r="W1" s="403"/>
      <c r="X1" s="403"/>
      <c r="Y1" s="403"/>
      <c r="Z1" s="403"/>
      <c r="AA1" s="403"/>
      <c r="AB1" s="403"/>
      <c r="AC1" s="403"/>
      <c r="AD1" s="403"/>
    </row>
    <row r="2" spans="1:30" s="2" customFormat="1" ht="15">
      <c r="A2" s="403"/>
      <c r="P2" s="420" t="s">
        <v>385</v>
      </c>
      <c r="Q2" s="420"/>
      <c r="R2" s="420"/>
      <c r="S2" s="420"/>
      <c r="T2" s="420"/>
      <c r="U2" s="420"/>
      <c r="V2" s="420"/>
      <c r="W2" s="403"/>
      <c r="X2" s="403"/>
      <c r="Y2" s="403"/>
      <c r="Z2" s="403"/>
      <c r="AA2" s="403"/>
      <c r="AB2" s="403"/>
      <c r="AC2" s="403"/>
      <c r="AD2" s="403"/>
    </row>
    <row r="3" spans="1:30" s="2" customFormat="1" ht="15">
      <c r="A3" s="403"/>
      <c r="P3" s="420" t="s">
        <v>386</v>
      </c>
      <c r="Q3" s="420"/>
      <c r="R3" s="420"/>
      <c r="S3" s="420"/>
      <c r="T3" s="420"/>
      <c r="U3" s="420"/>
      <c r="V3" s="420"/>
      <c r="W3" s="403"/>
      <c r="X3" s="403"/>
      <c r="Y3" s="403"/>
      <c r="Z3" s="403"/>
      <c r="AA3" s="403"/>
      <c r="AB3" s="403"/>
      <c r="AC3" s="403"/>
      <c r="AD3" s="403"/>
    </row>
    <row r="4" spans="1:30" s="2" customFormat="1" ht="15">
      <c r="A4" s="403"/>
      <c r="P4" s="420" t="s">
        <v>387</v>
      </c>
      <c r="Q4" s="420"/>
      <c r="R4" s="420"/>
      <c r="S4" s="420"/>
      <c r="T4" s="420"/>
      <c r="U4" s="420"/>
      <c r="V4" s="420"/>
      <c r="W4" s="403"/>
      <c r="X4" s="403"/>
      <c r="Y4" s="403"/>
      <c r="Z4" s="403"/>
      <c r="AA4" s="403"/>
      <c r="AB4" s="403"/>
      <c r="AC4" s="403"/>
      <c r="AD4" s="403"/>
    </row>
    <row r="5" spans="1:30" s="2" customFormat="1" ht="15">
      <c r="P5" s="420" t="s">
        <v>399</v>
      </c>
      <c r="Q5" s="420"/>
      <c r="R5" s="420"/>
      <c r="S5" s="420"/>
      <c r="T5" s="420"/>
      <c r="U5" s="420"/>
      <c r="V5" s="420"/>
      <c r="W5" s="403"/>
      <c r="X5" s="403"/>
      <c r="Y5" s="403"/>
      <c r="Z5" s="403"/>
      <c r="AA5" s="403"/>
      <c r="AB5" s="403"/>
      <c r="AC5" s="403"/>
      <c r="AD5" s="403"/>
    </row>
    <row r="6" spans="1:30" s="2" customFormat="1" ht="15">
      <c r="P6" s="420"/>
      <c r="Q6" s="420"/>
      <c r="R6" s="420"/>
      <c r="S6" s="420"/>
      <c r="T6" s="420"/>
      <c r="U6" s="420"/>
      <c r="V6" s="420"/>
      <c r="W6" s="403"/>
      <c r="X6" s="403"/>
      <c r="Y6" s="403"/>
      <c r="Z6" s="403"/>
      <c r="AA6" s="403"/>
      <c r="AB6" s="403"/>
      <c r="AC6" s="403"/>
      <c r="AD6" s="403"/>
    </row>
    <row r="7" spans="1:30" s="2" customFormat="1" ht="15">
      <c r="A7" s="4"/>
      <c r="P7" s="420"/>
      <c r="Q7" s="420"/>
      <c r="R7" s="420"/>
      <c r="S7" s="420"/>
      <c r="T7" s="420"/>
      <c r="U7" s="420"/>
      <c r="V7" s="420"/>
      <c r="W7" s="403"/>
      <c r="X7" s="403"/>
      <c r="Y7" s="403"/>
      <c r="Z7" s="403"/>
      <c r="AA7" s="403"/>
      <c r="AB7" s="403"/>
      <c r="AC7" s="403"/>
      <c r="AD7" s="403"/>
    </row>
    <row r="8" spans="1:30" s="89" customFormat="1" ht="15" customHeight="1"/>
    <row r="9" spans="1:30" ht="54" customHeight="1">
      <c r="A9" s="496" t="s">
        <v>286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</row>
    <row r="10" spans="1:30" ht="16.5" customHeight="1">
      <c r="A10" s="497" t="s">
        <v>287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</row>
    <row r="11" spans="1:30" ht="16.5" customHeight="1">
      <c r="A11" s="489" t="s">
        <v>611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04"/>
      <c r="T11" s="255" t="s">
        <v>288</v>
      </c>
      <c r="U11" s="498" t="s">
        <v>134</v>
      </c>
      <c r="V11" s="499"/>
    </row>
    <row r="12" spans="1:30" ht="16.5" customHeight="1">
      <c r="A12" s="489" t="s">
        <v>667</v>
      </c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04"/>
      <c r="T12" s="255" t="s">
        <v>290</v>
      </c>
      <c r="U12" s="647">
        <v>831</v>
      </c>
      <c r="V12" s="648"/>
    </row>
    <row r="13" spans="1:30" ht="16.5" customHeight="1">
      <c r="A13" s="489" t="s">
        <v>668</v>
      </c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04"/>
      <c r="T13" s="255" t="s">
        <v>165</v>
      </c>
      <c r="U13" s="649" t="s">
        <v>415</v>
      </c>
      <c r="V13" s="650"/>
    </row>
    <row r="14" spans="1:30" ht="16.5" customHeight="1">
      <c r="A14" s="489" t="s">
        <v>670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04"/>
      <c r="T14" s="255" t="s">
        <v>165</v>
      </c>
      <c r="U14" s="649" t="s">
        <v>671</v>
      </c>
      <c r="V14" s="650"/>
    </row>
    <row r="15" spans="1:30" ht="16.5" customHeight="1">
      <c r="A15" s="489" t="s">
        <v>669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04"/>
      <c r="T15" s="255" t="s">
        <v>165</v>
      </c>
      <c r="U15" s="647">
        <v>244</v>
      </c>
      <c r="V15" s="648"/>
    </row>
    <row r="16" spans="1:30" ht="16.5" customHeight="1">
      <c r="A16" s="489" t="s">
        <v>295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04"/>
      <c r="T16" s="256" t="s">
        <v>165</v>
      </c>
      <c r="U16" s="490"/>
      <c r="V16" s="491"/>
    </row>
    <row r="17" spans="1:22" ht="16.5" customHeight="1">
      <c r="A17" s="405"/>
      <c r="B17" s="405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06"/>
      <c r="T17" s="405"/>
      <c r="U17" s="490"/>
      <c r="V17" s="491"/>
    </row>
    <row r="18" spans="1:22" ht="16.5" customHeight="1">
      <c r="A18" s="493" t="s">
        <v>296</v>
      </c>
      <c r="B18" s="493"/>
      <c r="C18" s="493"/>
      <c r="D18" s="493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256" t="s">
        <v>176</v>
      </c>
      <c r="U18" s="490">
        <v>383</v>
      </c>
      <c r="V18" s="491"/>
    </row>
    <row r="19" spans="1:22" ht="16.5" customHeight="1">
      <c r="A19" s="405"/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</row>
    <row r="20" spans="1:22" ht="21" customHeight="1">
      <c r="A20" s="489" t="s">
        <v>297</v>
      </c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</row>
    <row r="21" spans="1:22" ht="16.5" customHeight="1">
      <c r="A21" s="405"/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</row>
    <row r="22" spans="1:22" ht="16.5" customHeight="1">
      <c r="A22" s="485" t="s">
        <v>143</v>
      </c>
      <c r="B22" s="485"/>
      <c r="C22" s="485"/>
      <c r="D22" s="485" t="s">
        <v>298</v>
      </c>
      <c r="E22" s="485" t="s">
        <v>145</v>
      </c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</row>
    <row r="23" spans="1:22" ht="16.5" customHeight="1">
      <c r="A23" s="485"/>
      <c r="B23" s="485"/>
      <c r="C23" s="485"/>
      <c r="D23" s="485"/>
      <c r="E23" s="482" t="s">
        <v>568</v>
      </c>
      <c r="F23" s="483"/>
      <c r="G23" s="483"/>
      <c r="H23" s="484"/>
      <c r="I23" s="485" t="s">
        <v>569</v>
      </c>
      <c r="J23" s="485"/>
      <c r="K23" s="485"/>
      <c r="L23" s="485"/>
      <c r="M23" s="485" t="s">
        <v>570</v>
      </c>
      <c r="N23" s="485"/>
      <c r="O23" s="485"/>
      <c r="P23" s="485"/>
      <c r="Q23" s="485"/>
      <c r="R23" s="485" t="s">
        <v>571</v>
      </c>
      <c r="S23" s="485"/>
      <c r="T23" s="485"/>
      <c r="U23" s="485"/>
      <c r="V23" s="485"/>
    </row>
    <row r="24" spans="1:22" ht="16.5" customHeight="1">
      <c r="A24" s="485">
        <v>1</v>
      </c>
      <c r="B24" s="485"/>
      <c r="C24" s="485"/>
      <c r="D24" s="407">
        <v>2</v>
      </c>
      <c r="E24" s="482">
        <v>3</v>
      </c>
      <c r="F24" s="483"/>
      <c r="G24" s="483"/>
      <c r="H24" s="484"/>
      <c r="I24" s="485">
        <v>4</v>
      </c>
      <c r="J24" s="485"/>
      <c r="K24" s="485"/>
      <c r="L24" s="485"/>
      <c r="M24" s="485">
        <v>5</v>
      </c>
      <c r="N24" s="485"/>
      <c r="O24" s="485"/>
      <c r="P24" s="485"/>
      <c r="Q24" s="485"/>
      <c r="R24" s="485">
        <v>6</v>
      </c>
      <c r="S24" s="485"/>
      <c r="T24" s="485"/>
      <c r="U24" s="485"/>
      <c r="V24" s="485"/>
    </row>
    <row r="25" spans="1:22" ht="43.5" customHeight="1">
      <c r="A25" s="486" t="s">
        <v>299</v>
      </c>
      <c r="B25" s="487"/>
      <c r="C25" s="488"/>
      <c r="D25" s="407"/>
      <c r="E25" s="654">
        <v>44.3</v>
      </c>
      <c r="F25" s="655"/>
      <c r="G25" s="655"/>
      <c r="H25" s="656"/>
      <c r="I25" s="654">
        <v>167</v>
      </c>
      <c r="J25" s="655"/>
      <c r="K25" s="655"/>
      <c r="L25" s="656"/>
      <c r="M25" s="654">
        <v>93.8</v>
      </c>
      <c r="N25" s="655"/>
      <c r="O25" s="655"/>
      <c r="P25" s="655"/>
      <c r="Q25" s="656"/>
      <c r="R25" s="654">
        <v>70</v>
      </c>
      <c r="S25" s="655"/>
      <c r="T25" s="655"/>
      <c r="U25" s="655"/>
      <c r="V25" s="656"/>
    </row>
    <row r="26" spans="1:22" ht="16.5" customHeight="1">
      <c r="A26" s="260"/>
      <c r="B26" s="260"/>
      <c r="C26" s="260" t="s">
        <v>63</v>
      </c>
      <c r="D26" s="407"/>
      <c r="E26" s="482"/>
      <c r="F26" s="483"/>
      <c r="G26" s="483"/>
      <c r="H26" s="484"/>
      <c r="I26" s="482"/>
      <c r="J26" s="483"/>
      <c r="K26" s="483"/>
      <c r="L26" s="484"/>
      <c r="M26" s="482"/>
      <c r="N26" s="483"/>
      <c r="O26" s="483"/>
      <c r="P26" s="483"/>
      <c r="Q26" s="484"/>
      <c r="R26" s="482"/>
      <c r="S26" s="483"/>
      <c r="T26" s="483"/>
      <c r="U26" s="483"/>
      <c r="V26" s="484"/>
    </row>
    <row r="27" spans="1:22" ht="16.5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</row>
    <row r="28" spans="1:22" ht="28.5" customHeight="1">
      <c r="A28" s="470" t="s">
        <v>300</v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</row>
    <row r="29" spans="1:22" ht="3.75" customHeight="1"/>
    <row r="30" spans="1:22" s="261" customFormat="1" ht="42" customHeight="1">
      <c r="A30" s="475" t="s">
        <v>48</v>
      </c>
      <c r="B30" s="475" t="s">
        <v>301</v>
      </c>
      <c r="C30" s="466" t="s">
        <v>302</v>
      </c>
      <c r="D30" s="466"/>
      <c r="E30" s="475" t="s">
        <v>303</v>
      </c>
      <c r="F30" s="509" t="s">
        <v>304</v>
      </c>
      <c r="G30" s="512" t="s">
        <v>305</v>
      </c>
      <c r="H30" s="512"/>
      <c r="I30" s="512"/>
      <c r="J30" s="512"/>
      <c r="K30" s="512"/>
      <c r="L30" s="509" t="s">
        <v>306</v>
      </c>
      <c r="M30" s="512" t="s">
        <v>307</v>
      </c>
      <c r="N30" s="512"/>
      <c r="O30" s="512"/>
      <c r="P30" s="512"/>
      <c r="Q30" s="512"/>
      <c r="R30" s="513" t="s">
        <v>308</v>
      </c>
      <c r="S30" s="514"/>
      <c r="T30" s="514"/>
      <c r="U30" s="514"/>
      <c r="V30" s="515"/>
    </row>
    <row r="31" spans="1:22" s="261" customFormat="1" ht="30.75" customHeight="1">
      <c r="A31" s="476"/>
      <c r="B31" s="476"/>
      <c r="C31" s="466"/>
      <c r="D31" s="466"/>
      <c r="E31" s="476"/>
      <c r="F31" s="510"/>
      <c r="G31" s="512" t="s">
        <v>170</v>
      </c>
      <c r="H31" s="509" t="s">
        <v>353</v>
      </c>
      <c r="I31" s="512" t="s">
        <v>309</v>
      </c>
      <c r="J31" s="512"/>
      <c r="K31" s="512"/>
      <c r="L31" s="510"/>
      <c r="M31" s="512" t="s">
        <v>170</v>
      </c>
      <c r="N31" s="509" t="s">
        <v>355</v>
      </c>
      <c r="O31" s="512" t="s">
        <v>309</v>
      </c>
      <c r="P31" s="512"/>
      <c r="Q31" s="512"/>
      <c r="R31" s="509" t="s">
        <v>170</v>
      </c>
      <c r="S31" s="509" t="s">
        <v>355</v>
      </c>
      <c r="T31" s="512" t="s">
        <v>309</v>
      </c>
      <c r="U31" s="512"/>
      <c r="V31" s="512"/>
    </row>
    <row r="32" spans="1:22" s="261" customFormat="1" ht="50.25" customHeight="1">
      <c r="A32" s="476"/>
      <c r="B32" s="476"/>
      <c r="C32" s="478" t="s">
        <v>310</v>
      </c>
      <c r="D32" s="478" t="s">
        <v>311</v>
      </c>
      <c r="E32" s="476"/>
      <c r="F32" s="510"/>
      <c r="G32" s="512"/>
      <c r="H32" s="510"/>
      <c r="I32" s="512" t="s">
        <v>354</v>
      </c>
      <c r="J32" s="512" t="s">
        <v>39</v>
      </c>
      <c r="K32" s="512" t="s">
        <v>40</v>
      </c>
      <c r="L32" s="510"/>
      <c r="M32" s="512"/>
      <c r="N32" s="510"/>
      <c r="O32" s="512" t="s">
        <v>354</v>
      </c>
      <c r="P32" s="512" t="s">
        <v>39</v>
      </c>
      <c r="Q32" s="512" t="s">
        <v>40</v>
      </c>
      <c r="R32" s="510"/>
      <c r="S32" s="510"/>
      <c r="T32" s="512" t="s">
        <v>354</v>
      </c>
      <c r="U32" s="512" t="s">
        <v>39</v>
      </c>
      <c r="V32" s="512" t="s">
        <v>40</v>
      </c>
    </row>
    <row r="33" spans="1:97" s="261" customFormat="1" ht="27.75" customHeight="1">
      <c r="A33" s="477"/>
      <c r="B33" s="477"/>
      <c r="C33" s="478"/>
      <c r="D33" s="478"/>
      <c r="E33" s="477"/>
      <c r="F33" s="511"/>
      <c r="G33" s="512"/>
      <c r="H33" s="511"/>
      <c r="I33" s="512"/>
      <c r="J33" s="512"/>
      <c r="K33" s="512"/>
      <c r="L33" s="511"/>
      <c r="M33" s="512"/>
      <c r="N33" s="511"/>
      <c r="O33" s="512"/>
      <c r="P33" s="512"/>
      <c r="Q33" s="512"/>
      <c r="R33" s="511"/>
      <c r="S33" s="511"/>
      <c r="T33" s="512"/>
      <c r="U33" s="512"/>
      <c r="V33" s="512"/>
    </row>
    <row r="34" spans="1:97" s="261" customFormat="1" ht="15" customHeight="1">
      <c r="A34" s="262" t="s">
        <v>312</v>
      </c>
      <c r="B34" s="262" t="s">
        <v>148</v>
      </c>
      <c r="C34" s="262" t="s">
        <v>149</v>
      </c>
      <c r="D34" s="262" t="s">
        <v>150</v>
      </c>
      <c r="E34" s="262" t="s">
        <v>151</v>
      </c>
      <c r="F34" s="262" t="s">
        <v>152</v>
      </c>
      <c r="G34" s="262" t="s">
        <v>313</v>
      </c>
      <c r="H34" s="262"/>
      <c r="I34" s="262" t="s">
        <v>314</v>
      </c>
      <c r="J34" s="262" t="s">
        <v>315</v>
      </c>
      <c r="K34" s="262" t="s">
        <v>316</v>
      </c>
      <c r="L34" s="262" t="s">
        <v>317</v>
      </c>
      <c r="M34" s="262" t="s">
        <v>318</v>
      </c>
      <c r="N34" s="262"/>
      <c r="O34" s="262" t="s">
        <v>319</v>
      </c>
      <c r="P34" s="262" t="s">
        <v>320</v>
      </c>
      <c r="Q34" s="262" t="s">
        <v>321</v>
      </c>
      <c r="R34" s="262" t="s">
        <v>322</v>
      </c>
      <c r="S34" s="262"/>
      <c r="T34" s="262" t="s">
        <v>323</v>
      </c>
      <c r="U34" s="262" t="s">
        <v>324</v>
      </c>
      <c r="V34" s="262" t="s">
        <v>325</v>
      </c>
    </row>
    <row r="35" spans="1:97" s="89" customFormat="1" ht="42.75" customHeight="1">
      <c r="A35" s="410" t="s">
        <v>316</v>
      </c>
      <c r="B35" s="400" t="s">
        <v>649</v>
      </c>
      <c r="C35" s="396" t="s">
        <v>574</v>
      </c>
      <c r="D35" s="396" t="s">
        <v>575</v>
      </c>
      <c r="E35" s="396" t="s">
        <v>548</v>
      </c>
      <c r="F35" s="362" t="s">
        <v>573</v>
      </c>
      <c r="G35" s="360"/>
      <c r="H35" s="360"/>
      <c r="I35" s="360">
        <v>8856</v>
      </c>
      <c r="J35" s="360">
        <v>1733</v>
      </c>
      <c r="K35" s="360">
        <v>1733</v>
      </c>
      <c r="L35" s="360"/>
      <c r="M35" s="364"/>
      <c r="N35" s="364"/>
      <c r="O35" s="364">
        <v>5.77</v>
      </c>
      <c r="P35" s="364">
        <v>5.77</v>
      </c>
      <c r="Q35" s="364">
        <v>5.77</v>
      </c>
      <c r="R35" s="364"/>
      <c r="S35" s="364"/>
      <c r="T35" s="363">
        <v>51100</v>
      </c>
      <c r="U35" s="363">
        <v>10000</v>
      </c>
      <c r="V35" s="363">
        <v>10000</v>
      </c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</row>
    <row r="36" spans="1:97" s="89" customFormat="1" ht="105.75" customHeight="1">
      <c r="A36" s="381" t="s">
        <v>317</v>
      </c>
      <c r="B36" s="400" t="s">
        <v>650</v>
      </c>
      <c r="C36" s="396" t="s">
        <v>587</v>
      </c>
      <c r="D36" s="396" t="s">
        <v>588</v>
      </c>
      <c r="E36" s="396" t="s">
        <v>616</v>
      </c>
      <c r="F36" s="390" t="s">
        <v>617</v>
      </c>
      <c r="G36" s="360"/>
      <c r="H36" s="360"/>
      <c r="I36" s="360">
        <v>2</v>
      </c>
      <c r="J36" s="360">
        <v>2</v>
      </c>
      <c r="K36" s="360">
        <v>2</v>
      </c>
      <c r="L36" s="360"/>
      <c r="M36" s="364"/>
      <c r="N36" s="364"/>
      <c r="O36" s="364">
        <v>5000</v>
      </c>
      <c r="P36" s="364">
        <v>12500</v>
      </c>
      <c r="Q36" s="364">
        <v>12500</v>
      </c>
      <c r="R36" s="364"/>
      <c r="S36" s="364"/>
      <c r="T36" s="363">
        <v>10000</v>
      </c>
      <c r="U36" s="363">
        <v>25000</v>
      </c>
      <c r="V36" s="363">
        <v>25000</v>
      </c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</row>
    <row r="37" spans="1:97" s="89" customFormat="1" ht="67.5" customHeight="1">
      <c r="A37" s="381" t="s">
        <v>318</v>
      </c>
      <c r="B37" s="400" t="s">
        <v>641</v>
      </c>
      <c r="C37" s="396" t="s">
        <v>589</v>
      </c>
      <c r="D37" s="396" t="s">
        <v>590</v>
      </c>
      <c r="E37" s="396" t="s">
        <v>591</v>
      </c>
      <c r="F37" s="381" t="s">
        <v>592</v>
      </c>
      <c r="G37" s="360"/>
      <c r="H37" s="360"/>
      <c r="I37" s="360">
        <v>5</v>
      </c>
      <c r="J37" s="360">
        <v>2</v>
      </c>
      <c r="K37" s="360">
        <v>1</v>
      </c>
      <c r="L37" s="360"/>
      <c r="M37" s="364"/>
      <c r="N37" s="364"/>
      <c r="O37" s="364">
        <v>15860</v>
      </c>
      <c r="P37" s="364">
        <v>12240</v>
      </c>
      <c r="Q37" s="364">
        <v>10000</v>
      </c>
      <c r="R37" s="364"/>
      <c r="S37" s="364"/>
      <c r="T37" s="363">
        <v>79300</v>
      </c>
      <c r="U37" s="363">
        <v>24480</v>
      </c>
      <c r="V37" s="363">
        <v>10000</v>
      </c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</row>
    <row r="38" spans="1:97" s="89" customFormat="1" ht="48.75" customHeight="1">
      <c r="A38" s="381" t="s">
        <v>319</v>
      </c>
      <c r="B38" s="400" t="s">
        <v>651</v>
      </c>
      <c r="C38" s="396" t="s">
        <v>593</v>
      </c>
      <c r="D38" s="396" t="s">
        <v>590</v>
      </c>
      <c r="E38" s="396" t="s">
        <v>618</v>
      </c>
      <c r="F38" s="390" t="s">
        <v>619</v>
      </c>
      <c r="G38" s="360"/>
      <c r="H38" s="360"/>
      <c r="I38" s="360">
        <v>79</v>
      </c>
      <c r="J38" s="360">
        <v>71.5</v>
      </c>
      <c r="K38" s="360">
        <v>50</v>
      </c>
      <c r="L38" s="360"/>
      <c r="M38" s="364"/>
      <c r="N38" s="364"/>
      <c r="O38" s="364">
        <v>200</v>
      </c>
      <c r="P38" s="364">
        <v>200</v>
      </c>
      <c r="Q38" s="364">
        <v>200</v>
      </c>
      <c r="R38" s="364"/>
      <c r="S38" s="364"/>
      <c r="T38" s="363">
        <v>15830</v>
      </c>
      <c r="U38" s="363">
        <v>14300</v>
      </c>
      <c r="V38" s="363">
        <v>10000</v>
      </c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</row>
    <row r="39" spans="1:97" s="89" customFormat="1" ht="26.25" customHeight="1">
      <c r="A39" s="382" t="s">
        <v>320</v>
      </c>
      <c r="B39" s="402" t="s">
        <v>652</v>
      </c>
      <c r="C39" s="399" t="s">
        <v>594</v>
      </c>
      <c r="D39" s="396" t="s">
        <v>590</v>
      </c>
      <c r="E39" s="399" t="s">
        <v>595</v>
      </c>
      <c r="F39" s="381" t="s">
        <v>596</v>
      </c>
      <c r="G39" s="360"/>
      <c r="H39" s="360"/>
      <c r="I39" s="360">
        <v>400</v>
      </c>
      <c r="J39" s="360">
        <v>740</v>
      </c>
      <c r="K39" s="360">
        <v>560</v>
      </c>
      <c r="L39" s="360"/>
      <c r="M39" s="364"/>
      <c r="N39" s="364"/>
      <c r="O39" s="364">
        <v>27</v>
      </c>
      <c r="P39" s="364">
        <v>27</v>
      </c>
      <c r="Q39" s="364">
        <v>27</v>
      </c>
      <c r="R39" s="364"/>
      <c r="S39" s="364"/>
      <c r="T39" s="363">
        <v>10800</v>
      </c>
      <c r="U39" s="363">
        <v>20000</v>
      </c>
      <c r="V39" s="363">
        <v>15000</v>
      </c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</row>
    <row r="40" spans="1:97" s="89" customFormat="1" ht="18" customHeight="1">
      <c r="A40" s="500" t="s">
        <v>597</v>
      </c>
      <c r="B40" s="501"/>
      <c r="C40" s="501"/>
      <c r="D40" s="501"/>
      <c r="E40" s="501"/>
      <c r="F40" s="502"/>
      <c r="G40" s="383"/>
      <c r="H40" s="383"/>
      <c r="I40" s="383"/>
      <c r="J40" s="383"/>
      <c r="K40" s="383"/>
      <c r="L40" s="383" t="s">
        <v>178</v>
      </c>
      <c r="M40" s="384" t="s">
        <v>178</v>
      </c>
      <c r="N40" s="384"/>
      <c r="O40" s="384" t="s">
        <v>178</v>
      </c>
      <c r="P40" s="384" t="s">
        <v>178</v>
      </c>
      <c r="Q40" s="384" t="s">
        <v>178</v>
      </c>
      <c r="R40" s="384"/>
      <c r="S40" s="384"/>
      <c r="T40" s="385">
        <f>SUM(T35:T39)</f>
        <v>167030</v>
      </c>
      <c r="U40" s="385">
        <f t="shared" ref="U40:V40" si="0">SUM(U35:U39)</f>
        <v>93780</v>
      </c>
      <c r="V40" s="385">
        <f t="shared" si="0"/>
        <v>70000</v>
      </c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</row>
    <row r="41" spans="1:97" s="89" customFormat="1" ht="18" customHeight="1">
      <c r="A41" s="503" t="s">
        <v>605</v>
      </c>
      <c r="B41" s="504"/>
      <c r="C41" s="504"/>
      <c r="D41" s="504"/>
      <c r="E41" s="504"/>
      <c r="F41" s="505"/>
      <c r="G41" s="386"/>
      <c r="H41" s="386"/>
      <c r="I41" s="386" t="s">
        <v>178</v>
      </c>
      <c r="J41" s="386" t="s">
        <v>178</v>
      </c>
      <c r="K41" s="386" t="s">
        <v>178</v>
      </c>
      <c r="L41" s="386" t="s">
        <v>178</v>
      </c>
      <c r="M41" s="387" t="s">
        <v>178</v>
      </c>
      <c r="N41" s="387"/>
      <c r="O41" s="387" t="s">
        <v>178</v>
      </c>
      <c r="P41" s="387" t="s">
        <v>178</v>
      </c>
      <c r="Q41" s="387" t="s">
        <v>178</v>
      </c>
      <c r="R41" s="387"/>
      <c r="S41" s="387"/>
      <c r="T41" s="388">
        <f>T40</f>
        <v>167030</v>
      </c>
      <c r="U41" s="388">
        <f t="shared" ref="U41:V41" si="1">U40</f>
        <v>93780</v>
      </c>
      <c r="V41" s="388">
        <f t="shared" si="1"/>
        <v>70000</v>
      </c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</row>
    <row r="42" spans="1:97" s="89" customFormat="1" ht="62.25" hidden="1" customHeight="1">
      <c r="A42" s="410"/>
      <c r="B42" s="391"/>
      <c r="C42" s="361" t="s">
        <v>572</v>
      </c>
      <c r="D42" s="361"/>
      <c r="E42" s="361" t="s">
        <v>578</v>
      </c>
      <c r="F42" s="362"/>
      <c r="G42" s="360"/>
      <c r="H42" s="360"/>
      <c r="I42" s="360"/>
      <c r="J42" s="360"/>
      <c r="K42" s="360"/>
      <c r="L42" s="360"/>
      <c r="M42" s="364"/>
      <c r="N42" s="364"/>
      <c r="O42" s="364"/>
      <c r="P42" s="364"/>
      <c r="Q42" s="364"/>
      <c r="R42" s="364"/>
      <c r="S42" s="364"/>
      <c r="T42" s="363"/>
      <c r="U42" s="370"/>
      <c r="V42" s="370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</row>
    <row r="43" spans="1:97" s="89" customFormat="1" ht="45" customHeight="1">
      <c r="A43" s="472" t="s">
        <v>326</v>
      </c>
      <c r="B43" s="473"/>
      <c r="C43" s="473"/>
      <c r="D43" s="473"/>
      <c r="E43" s="473"/>
      <c r="F43" s="474"/>
      <c r="G43" s="362"/>
      <c r="H43" s="362"/>
      <c r="I43" s="362"/>
      <c r="J43" s="362"/>
      <c r="K43" s="362"/>
      <c r="L43" s="360" t="s">
        <v>178</v>
      </c>
      <c r="M43" s="364" t="s">
        <v>178</v>
      </c>
      <c r="N43" s="364"/>
      <c r="O43" s="364" t="s">
        <v>178</v>
      </c>
      <c r="P43" s="364" t="s">
        <v>178</v>
      </c>
      <c r="Q43" s="364" t="s">
        <v>178</v>
      </c>
      <c r="R43" s="364"/>
      <c r="S43" s="364"/>
      <c r="T43" s="394">
        <v>167030</v>
      </c>
      <c r="U43" s="364">
        <v>93780</v>
      </c>
      <c r="V43" s="364">
        <v>70000</v>
      </c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</row>
    <row r="44" spans="1:97" s="89" customFormat="1" ht="18" customHeight="1">
      <c r="A44" s="408"/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</row>
    <row r="45" spans="1:97" s="122" customFormat="1" ht="15.75">
      <c r="A45" s="470" t="s">
        <v>327</v>
      </c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0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</row>
    <row r="46" spans="1:97" s="122" customFormat="1" ht="17.25" customHeight="1">
      <c r="A46" s="408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</row>
    <row r="47" spans="1:97" s="122" customFormat="1" ht="15.75">
      <c r="A47" s="265" t="s">
        <v>29</v>
      </c>
      <c r="B47" s="265"/>
      <c r="C47" s="266"/>
      <c r="D47" s="266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8"/>
    </row>
    <row r="48" spans="1:97" s="122" customFormat="1" ht="15.75">
      <c r="A48" s="471" t="s">
        <v>328</v>
      </c>
      <c r="B48" s="471"/>
      <c r="C48" s="471"/>
      <c r="D48" s="471"/>
      <c r="E48" s="465" t="s">
        <v>30</v>
      </c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268"/>
      <c r="Q48" s="268"/>
      <c r="R48" s="268"/>
      <c r="S48" s="268"/>
      <c r="T48" s="268"/>
      <c r="U48" s="269"/>
      <c r="V48" s="269"/>
    </row>
    <row r="49" spans="1:97" s="122" customFormat="1" ht="15.75">
      <c r="A49" s="269"/>
      <c r="B49" s="269"/>
      <c r="C49" s="270"/>
      <c r="D49" s="270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71"/>
      <c r="V49" s="271"/>
    </row>
    <row r="50" spans="1:97" s="122" customFormat="1" ht="15.75">
      <c r="A50" s="464" t="s">
        <v>32</v>
      </c>
      <c r="B50" s="464"/>
      <c r="C50" s="272"/>
      <c r="D50" s="272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7"/>
      <c r="V50" s="268"/>
    </row>
    <row r="51" spans="1:97" s="274" customFormat="1" ht="12.75" customHeight="1">
      <c r="A51" s="269"/>
      <c r="B51" s="269"/>
      <c r="C51" s="270"/>
      <c r="D51" s="270"/>
      <c r="E51" s="465" t="s">
        <v>30</v>
      </c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268"/>
      <c r="Q51" s="268"/>
      <c r="R51" s="268"/>
      <c r="S51" s="268"/>
      <c r="T51" s="268"/>
      <c r="U51" s="269"/>
      <c r="V51" s="26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</row>
    <row r="52" spans="1:97" ht="15">
      <c r="A52" s="437" t="s">
        <v>33</v>
      </c>
      <c r="B52" s="437"/>
      <c r="C52" s="51"/>
      <c r="D52" s="51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32"/>
      <c r="V52" s="3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</row>
    <row r="53" spans="1:97">
      <c r="A53" s="273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4"/>
      <c r="CS53" s="274"/>
    </row>
  </sheetData>
  <mergeCells count="86">
    <mergeCell ref="A50:B50"/>
    <mergeCell ref="E51:O51"/>
    <mergeCell ref="A52:B52"/>
    <mergeCell ref="A41:F41"/>
    <mergeCell ref="A43:F43"/>
    <mergeCell ref="A45:V45"/>
    <mergeCell ref="A48:D48"/>
    <mergeCell ref="E48:O48"/>
    <mergeCell ref="A40:F40"/>
    <mergeCell ref="Q32:Q33"/>
    <mergeCell ref="T32:T33"/>
    <mergeCell ref="U32:U33"/>
    <mergeCell ref="V32:V33"/>
    <mergeCell ref="R31:R33"/>
    <mergeCell ref="S31:S33"/>
    <mergeCell ref="T31:V31"/>
    <mergeCell ref="C32:C33"/>
    <mergeCell ref="D32:D33"/>
    <mergeCell ref="I32:I33"/>
    <mergeCell ref="J32:J33"/>
    <mergeCell ref="K32:K33"/>
    <mergeCell ref="O32:O33"/>
    <mergeCell ref="P32:P33"/>
    <mergeCell ref="G30:K30"/>
    <mergeCell ref="L30:L33"/>
    <mergeCell ref="M30:Q30"/>
    <mergeCell ref="R30:V30"/>
    <mergeCell ref="G31:G33"/>
    <mergeCell ref="H31:H33"/>
    <mergeCell ref="I31:K31"/>
    <mergeCell ref="M31:M33"/>
    <mergeCell ref="N31:N33"/>
    <mergeCell ref="O31:Q31"/>
    <mergeCell ref="E26:H26"/>
    <mergeCell ref="I26:L26"/>
    <mergeCell ref="M26:Q26"/>
    <mergeCell ref="R26:V26"/>
    <mergeCell ref="A28:V28"/>
    <mergeCell ref="A30:A33"/>
    <mergeCell ref="B30:B33"/>
    <mergeCell ref="C30:D31"/>
    <mergeCell ref="E30:E33"/>
    <mergeCell ref="F30:F33"/>
    <mergeCell ref="A24:C24"/>
    <mergeCell ref="E24:H24"/>
    <mergeCell ref="I24:L24"/>
    <mergeCell ref="M24:Q24"/>
    <mergeCell ref="R24:V24"/>
    <mergeCell ref="A25:C25"/>
    <mergeCell ref="E25:H25"/>
    <mergeCell ref="I25:L25"/>
    <mergeCell ref="M25:Q25"/>
    <mergeCell ref="R25:V25"/>
    <mergeCell ref="A20:V20"/>
    <mergeCell ref="A22:C23"/>
    <mergeCell ref="D22:D23"/>
    <mergeCell ref="E22:V22"/>
    <mergeCell ref="E23:H23"/>
    <mergeCell ref="I23:L23"/>
    <mergeCell ref="M23:Q23"/>
    <mergeCell ref="R23:V23"/>
    <mergeCell ref="A16:R16"/>
    <mergeCell ref="U16:V16"/>
    <mergeCell ref="C17:R17"/>
    <mergeCell ref="U17:V17"/>
    <mergeCell ref="A18:D18"/>
    <mergeCell ref="U18:V18"/>
    <mergeCell ref="A13:R13"/>
    <mergeCell ref="U13:V13"/>
    <mergeCell ref="A14:R14"/>
    <mergeCell ref="U14:V14"/>
    <mergeCell ref="A15:R15"/>
    <mergeCell ref="U15:V15"/>
    <mergeCell ref="P7:V7"/>
    <mergeCell ref="A9:V9"/>
    <mergeCell ref="A10:V10"/>
    <mergeCell ref="A11:R11"/>
    <mergeCell ref="U11:V11"/>
    <mergeCell ref="A12:R12"/>
    <mergeCell ref="U12:V12"/>
    <mergeCell ref="P1:V1"/>
    <mergeCell ref="P2:V2"/>
    <mergeCell ref="P3:V3"/>
    <mergeCell ref="P4:V4"/>
    <mergeCell ref="P5:V5"/>
    <mergeCell ref="P6:V6"/>
  </mergeCells>
  <printOptions horizontalCentered="1"/>
  <pageMargins left="0" right="0" top="0.78740157480314965" bottom="0.59055118110236227" header="0.31496062992125984" footer="0.31496062992125984"/>
  <pageSetup paperSize="9" scale="55" orientation="landscape" r:id="rId1"/>
  <headerFooter scaleWithDoc="0"/>
  <rowBreaks count="1" manualBreakCount="1">
    <brk id="2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S49"/>
  <sheetViews>
    <sheetView topLeftCell="J20" zoomScaleSheetLayoutView="90" workbookViewId="0">
      <selection activeCell="R25" sqref="I25:V25"/>
    </sheetView>
  </sheetViews>
  <sheetFormatPr defaultRowHeight="12.75"/>
  <cols>
    <col min="1" max="1" width="4.140625" style="253" customWidth="1"/>
    <col min="2" max="2" width="30.7109375" style="253" customWidth="1"/>
    <col min="3" max="3" width="22.140625" style="253" customWidth="1"/>
    <col min="4" max="4" width="18" style="253" customWidth="1"/>
    <col min="5" max="5" width="18.5703125" style="253" customWidth="1"/>
    <col min="6" max="6" width="14.28515625" style="253" customWidth="1"/>
    <col min="7" max="7" width="6.85546875" style="253" customWidth="1"/>
    <col min="8" max="8" width="7" style="253" customWidth="1"/>
    <col min="9" max="9" width="8.85546875" style="253" customWidth="1"/>
    <col min="10" max="10" width="8.7109375" style="253" customWidth="1"/>
    <col min="11" max="11" width="9.5703125" style="253" customWidth="1"/>
    <col min="12" max="12" width="8.7109375" style="253" customWidth="1"/>
    <col min="13" max="14" width="6.28515625" style="253" customWidth="1"/>
    <col min="15" max="15" width="8.42578125" style="253" customWidth="1"/>
    <col min="16" max="16" width="7.42578125" style="253" customWidth="1"/>
    <col min="17" max="17" width="8.5703125" style="253" customWidth="1"/>
    <col min="18" max="19" width="7.5703125" style="253" customWidth="1"/>
    <col min="20" max="20" width="8.140625" style="253" customWidth="1"/>
    <col min="21" max="21" width="8.85546875" style="253" customWidth="1"/>
    <col min="22" max="22" width="9.7109375" style="253" customWidth="1"/>
    <col min="23" max="256" width="9.140625" style="253"/>
    <col min="257" max="257" width="4.140625" style="253" customWidth="1"/>
    <col min="258" max="258" width="8.85546875" style="253" customWidth="1"/>
    <col min="259" max="259" width="18.28515625" style="253" customWidth="1"/>
    <col min="260" max="260" width="16.42578125" style="253" customWidth="1"/>
    <col min="261" max="261" width="12.42578125" style="253" customWidth="1"/>
    <col min="262" max="262" width="17.7109375" style="253" customWidth="1"/>
    <col min="263" max="264" width="8.42578125" style="253" customWidth="1"/>
    <col min="265" max="268" width="11.42578125" style="253" customWidth="1"/>
    <col min="269" max="270" width="8" style="253" customWidth="1"/>
    <col min="271" max="271" width="10.85546875" style="253" customWidth="1"/>
    <col min="272" max="272" width="10.140625" style="253" customWidth="1"/>
    <col min="273" max="273" width="9.42578125" style="253" customWidth="1"/>
    <col min="274" max="275" width="7.5703125" style="253" customWidth="1"/>
    <col min="276" max="276" width="9.42578125" style="253" customWidth="1"/>
    <col min="277" max="277" width="10.28515625" style="253" customWidth="1"/>
    <col min="278" max="278" width="10.85546875" style="253" customWidth="1"/>
    <col min="279" max="512" width="9.140625" style="253"/>
    <col min="513" max="513" width="4.140625" style="253" customWidth="1"/>
    <col min="514" max="514" width="8.85546875" style="253" customWidth="1"/>
    <col min="515" max="515" width="18.28515625" style="253" customWidth="1"/>
    <col min="516" max="516" width="16.42578125" style="253" customWidth="1"/>
    <col min="517" max="517" width="12.42578125" style="253" customWidth="1"/>
    <col min="518" max="518" width="17.7109375" style="253" customWidth="1"/>
    <col min="519" max="520" width="8.42578125" style="253" customWidth="1"/>
    <col min="521" max="524" width="11.42578125" style="253" customWidth="1"/>
    <col min="525" max="526" width="8" style="253" customWidth="1"/>
    <col min="527" max="527" width="10.85546875" style="253" customWidth="1"/>
    <col min="528" max="528" width="10.140625" style="253" customWidth="1"/>
    <col min="529" max="529" width="9.42578125" style="253" customWidth="1"/>
    <col min="530" max="531" width="7.5703125" style="253" customWidth="1"/>
    <col min="532" max="532" width="9.42578125" style="253" customWidth="1"/>
    <col min="533" max="533" width="10.28515625" style="253" customWidth="1"/>
    <col min="534" max="534" width="10.85546875" style="253" customWidth="1"/>
    <col min="535" max="768" width="9.140625" style="253"/>
    <col min="769" max="769" width="4.140625" style="253" customWidth="1"/>
    <col min="770" max="770" width="8.85546875" style="253" customWidth="1"/>
    <col min="771" max="771" width="18.28515625" style="253" customWidth="1"/>
    <col min="772" max="772" width="16.42578125" style="253" customWidth="1"/>
    <col min="773" max="773" width="12.42578125" style="253" customWidth="1"/>
    <col min="774" max="774" width="17.7109375" style="253" customWidth="1"/>
    <col min="775" max="776" width="8.42578125" style="253" customWidth="1"/>
    <col min="777" max="780" width="11.42578125" style="253" customWidth="1"/>
    <col min="781" max="782" width="8" style="253" customWidth="1"/>
    <col min="783" max="783" width="10.85546875" style="253" customWidth="1"/>
    <col min="784" max="784" width="10.140625" style="253" customWidth="1"/>
    <col min="785" max="785" width="9.42578125" style="253" customWidth="1"/>
    <col min="786" max="787" width="7.5703125" style="253" customWidth="1"/>
    <col min="788" max="788" width="9.42578125" style="253" customWidth="1"/>
    <col min="789" max="789" width="10.28515625" style="253" customWidth="1"/>
    <col min="790" max="790" width="10.85546875" style="253" customWidth="1"/>
    <col min="791" max="1024" width="9.140625" style="253"/>
    <col min="1025" max="1025" width="4.140625" style="253" customWidth="1"/>
    <col min="1026" max="1026" width="8.85546875" style="253" customWidth="1"/>
    <col min="1027" max="1027" width="18.28515625" style="253" customWidth="1"/>
    <col min="1028" max="1028" width="16.42578125" style="253" customWidth="1"/>
    <col min="1029" max="1029" width="12.42578125" style="253" customWidth="1"/>
    <col min="1030" max="1030" width="17.7109375" style="253" customWidth="1"/>
    <col min="1031" max="1032" width="8.42578125" style="253" customWidth="1"/>
    <col min="1033" max="1036" width="11.42578125" style="253" customWidth="1"/>
    <col min="1037" max="1038" width="8" style="253" customWidth="1"/>
    <col min="1039" max="1039" width="10.85546875" style="253" customWidth="1"/>
    <col min="1040" max="1040" width="10.140625" style="253" customWidth="1"/>
    <col min="1041" max="1041" width="9.42578125" style="253" customWidth="1"/>
    <col min="1042" max="1043" width="7.5703125" style="253" customWidth="1"/>
    <col min="1044" max="1044" width="9.42578125" style="253" customWidth="1"/>
    <col min="1045" max="1045" width="10.28515625" style="253" customWidth="1"/>
    <col min="1046" max="1046" width="10.85546875" style="253" customWidth="1"/>
    <col min="1047" max="1280" width="9.140625" style="253"/>
    <col min="1281" max="1281" width="4.140625" style="253" customWidth="1"/>
    <col min="1282" max="1282" width="8.85546875" style="253" customWidth="1"/>
    <col min="1283" max="1283" width="18.28515625" style="253" customWidth="1"/>
    <col min="1284" max="1284" width="16.42578125" style="253" customWidth="1"/>
    <col min="1285" max="1285" width="12.42578125" style="253" customWidth="1"/>
    <col min="1286" max="1286" width="17.7109375" style="253" customWidth="1"/>
    <col min="1287" max="1288" width="8.42578125" style="253" customWidth="1"/>
    <col min="1289" max="1292" width="11.42578125" style="253" customWidth="1"/>
    <col min="1293" max="1294" width="8" style="253" customWidth="1"/>
    <col min="1295" max="1295" width="10.85546875" style="253" customWidth="1"/>
    <col min="1296" max="1296" width="10.140625" style="253" customWidth="1"/>
    <col min="1297" max="1297" width="9.42578125" style="253" customWidth="1"/>
    <col min="1298" max="1299" width="7.5703125" style="253" customWidth="1"/>
    <col min="1300" max="1300" width="9.42578125" style="253" customWidth="1"/>
    <col min="1301" max="1301" width="10.28515625" style="253" customWidth="1"/>
    <col min="1302" max="1302" width="10.85546875" style="253" customWidth="1"/>
    <col min="1303" max="1536" width="9.140625" style="253"/>
    <col min="1537" max="1537" width="4.140625" style="253" customWidth="1"/>
    <col min="1538" max="1538" width="8.85546875" style="253" customWidth="1"/>
    <col min="1539" max="1539" width="18.28515625" style="253" customWidth="1"/>
    <col min="1540" max="1540" width="16.42578125" style="253" customWidth="1"/>
    <col min="1541" max="1541" width="12.42578125" style="253" customWidth="1"/>
    <col min="1542" max="1542" width="17.7109375" style="253" customWidth="1"/>
    <col min="1543" max="1544" width="8.42578125" style="253" customWidth="1"/>
    <col min="1545" max="1548" width="11.42578125" style="253" customWidth="1"/>
    <col min="1549" max="1550" width="8" style="253" customWidth="1"/>
    <col min="1551" max="1551" width="10.85546875" style="253" customWidth="1"/>
    <col min="1552" max="1552" width="10.140625" style="253" customWidth="1"/>
    <col min="1553" max="1553" width="9.42578125" style="253" customWidth="1"/>
    <col min="1554" max="1555" width="7.5703125" style="253" customWidth="1"/>
    <col min="1556" max="1556" width="9.42578125" style="253" customWidth="1"/>
    <col min="1557" max="1557" width="10.28515625" style="253" customWidth="1"/>
    <col min="1558" max="1558" width="10.85546875" style="253" customWidth="1"/>
    <col min="1559" max="1792" width="9.140625" style="253"/>
    <col min="1793" max="1793" width="4.140625" style="253" customWidth="1"/>
    <col min="1794" max="1794" width="8.85546875" style="253" customWidth="1"/>
    <col min="1795" max="1795" width="18.28515625" style="253" customWidth="1"/>
    <col min="1796" max="1796" width="16.42578125" style="253" customWidth="1"/>
    <col min="1797" max="1797" width="12.42578125" style="253" customWidth="1"/>
    <col min="1798" max="1798" width="17.7109375" style="253" customWidth="1"/>
    <col min="1799" max="1800" width="8.42578125" style="253" customWidth="1"/>
    <col min="1801" max="1804" width="11.42578125" style="253" customWidth="1"/>
    <col min="1805" max="1806" width="8" style="253" customWidth="1"/>
    <col min="1807" max="1807" width="10.85546875" style="253" customWidth="1"/>
    <col min="1808" max="1808" width="10.140625" style="253" customWidth="1"/>
    <col min="1809" max="1809" width="9.42578125" style="253" customWidth="1"/>
    <col min="1810" max="1811" width="7.5703125" style="253" customWidth="1"/>
    <col min="1812" max="1812" width="9.42578125" style="253" customWidth="1"/>
    <col min="1813" max="1813" width="10.28515625" style="253" customWidth="1"/>
    <col min="1814" max="1814" width="10.85546875" style="253" customWidth="1"/>
    <col min="1815" max="2048" width="9.140625" style="253"/>
    <col min="2049" max="2049" width="4.140625" style="253" customWidth="1"/>
    <col min="2050" max="2050" width="8.85546875" style="253" customWidth="1"/>
    <col min="2051" max="2051" width="18.28515625" style="253" customWidth="1"/>
    <col min="2052" max="2052" width="16.42578125" style="253" customWidth="1"/>
    <col min="2053" max="2053" width="12.42578125" style="253" customWidth="1"/>
    <col min="2054" max="2054" width="17.7109375" style="253" customWidth="1"/>
    <col min="2055" max="2056" width="8.42578125" style="253" customWidth="1"/>
    <col min="2057" max="2060" width="11.42578125" style="253" customWidth="1"/>
    <col min="2061" max="2062" width="8" style="253" customWidth="1"/>
    <col min="2063" max="2063" width="10.85546875" style="253" customWidth="1"/>
    <col min="2064" max="2064" width="10.140625" style="253" customWidth="1"/>
    <col min="2065" max="2065" width="9.42578125" style="253" customWidth="1"/>
    <col min="2066" max="2067" width="7.5703125" style="253" customWidth="1"/>
    <col min="2068" max="2068" width="9.42578125" style="253" customWidth="1"/>
    <col min="2069" max="2069" width="10.28515625" style="253" customWidth="1"/>
    <col min="2070" max="2070" width="10.85546875" style="253" customWidth="1"/>
    <col min="2071" max="2304" width="9.140625" style="253"/>
    <col min="2305" max="2305" width="4.140625" style="253" customWidth="1"/>
    <col min="2306" max="2306" width="8.85546875" style="253" customWidth="1"/>
    <col min="2307" max="2307" width="18.28515625" style="253" customWidth="1"/>
    <col min="2308" max="2308" width="16.42578125" style="253" customWidth="1"/>
    <col min="2309" max="2309" width="12.42578125" style="253" customWidth="1"/>
    <col min="2310" max="2310" width="17.7109375" style="253" customWidth="1"/>
    <col min="2311" max="2312" width="8.42578125" style="253" customWidth="1"/>
    <col min="2313" max="2316" width="11.42578125" style="253" customWidth="1"/>
    <col min="2317" max="2318" width="8" style="253" customWidth="1"/>
    <col min="2319" max="2319" width="10.85546875" style="253" customWidth="1"/>
    <col min="2320" max="2320" width="10.140625" style="253" customWidth="1"/>
    <col min="2321" max="2321" width="9.42578125" style="253" customWidth="1"/>
    <col min="2322" max="2323" width="7.5703125" style="253" customWidth="1"/>
    <col min="2324" max="2324" width="9.42578125" style="253" customWidth="1"/>
    <col min="2325" max="2325" width="10.28515625" style="253" customWidth="1"/>
    <col min="2326" max="2326" width="10.85546875" style="253" customWidth="1"/>
    <col min="2327" max="2560" width="9.140625" style="253"/>
    <col min="2561" max="2561" width="4.140625" style="253" customWidth="1"/>
    <col min="2562" max="2562" width="8.85546875" style="253" customWidth="1"/>
    <col min="2563" max="2563" width="18.28515625" style="253" customWidth="1"/>
    <col min="2564" max="2564" width="16.42578125" style="253" customWidth="1"/>
    <col min="2565" max="2565" width="12.42578125" style="253" customWidth="1"/>
    <col min="2566" max="2566" width="17.7109375" style="253" customWidth="1"/>
    <col min="2567" max="2568" width="8.42578125" style="253" customWidth="1"/>
    <col min="2569" max="2572" width="11.42578125" style="253" customWidth="1"/>
    <col min="2573" max="2574" width="8" style="253" customWidth="1"/>
    <col min="2575" max="2575" width="10.85546875" style="253" customWidth="1"/>
    <col min="2576" max="2576" width="10.140625" style="253" customWidth="1"/>
    <col min="2577" max="2577" width="9.42578125" style="253" customWidth="1"/>
    <col min="2578" max="2579" width="7.5703125" style="253" customWidth="1"/>
    <col min="2580" max="2580" width="9.42578125" style="253" customWidth="1"/>
    <col min="2581" max="2581" width="10.28515625" style="253" customWidth="1"/>
    <col min="2582" max="2582" width="10.85546875" style="253" customWidth="1"/>
    <col min="2583" max="2816" width="9.140625" style="253"/>
    <col min="2817" max="2817" width="4.140625" style="253" customWidth="1"/>
    <col min="2818" max="2818" width="8.85546875" style="253" customWidth="1"/>
    <col min="2819" max="2819" width="18.28515625" style="253" customWidth="1"/>
    <col min="2820" max="2820" width="16.42578125" style="253" customWidth="1"/>
    <col min="2821" max="2821" width="12.42578125" style="253" customWidth="1"/>
    <col min="2822" max="2822" width="17.7109375" style="253" customWidth="1"/>
    <col min="2823" max="2824" width="8.42578125" style="253" customWidth="1"/>
    <col min="2825" max="2828" width="11.42578125" style="253" customWidth="1"/>
    <col min="2829" max="2830" width="8" style="253" customWidth="1"/>
    <col min="2831" max="2831" width="10.85546875" style="253" customWidth="1"/>
    <col min="2832" max="2832" width="10.140625" style="253" customWidth="1"/>
    <col min="2833" max="2833" width="9.42578125" style="253" customWidth="1"/>
    <col min="2834" max="2835" width="7.5703125" style="253" customWidth="1"/>
    <col min="2836" max="2836" width="9.42578125" style="253" customWidth="1"/>
    <col min="2837" max="2837" width="10.28515625" style="253" customWidth="1"/>
    <col min="2838" max="2838" width="10.85546875" style="253" customWidth="1"/>
    <col min="2839" max="3072" width="9.140625" style="253"/>
    <col min="3073" max="3073" width="4.140625" style="253" customWidth="1"/>
    <col min="3074" max="3074" width="8.85546875" style="253" customWidth="1"/>
    <col min="3075" max="3075" width="18.28515625" style="253" customWidth="1"/>
    <col min="3076" max="3076" width="16.42578125" style="253" customWidth="1"/>
    <col min="3077" max="3077" width="12.42578125" style="253" customWidth="1"/>
    <col min="3078" max="3078" width="17.7109375" style="253" customWidth="1"/>
    <col min="3079" max="3080" width="8.42578125" style="253" customWidth="1"/>
    <col min="3081" max="3084" width="11.42578125" style="253" customWidth="1"/>
    <col min="3085" max="3086" width="8" style="253" customWidth="1"/>
    <col min="3087" max="3087" width="10.85546875" style="253" customWidth="1"/>
    <col min="3088" max="3088" width="10.140625" style="253" customWidth="1"/>
    <col min="3089" max="3089" width="9.42578125" style="253" customWidth="1"/>
    <col min="3090" max="3091" width="7.5703125" style="253" customWidth="1"/>
    <col min="3092" max="3092" width="9.42578125" style="253" customWidth="1"/>
    <col min="3093" max="3093" width="10.28515625" style="253" customWidth="1"/>
    <col min="3094" max="3094" width="10.85546875" style="253" customWidth="1"/>
    <col min="3095" max="3328" width="9.140625" style="253"/>
    <col min="3329" max="3329" width="4.140625" style="253" customWidth="1"/>
    <col min="3330" max="3330" width="8.85546875" style="253" customWidth="1"/>
    <col min="3331" max="3331" width="18.28515625" style="253" customWidth="1"/>
    <col min="3332" max="3332" width="16.42578125" style="253" customWidth="1"/>
    <col min="3333" max="3333" width="12.42578125" style="253" customWidth="1"/>
    <col min="3334" max="3334" width="17.7109375" style="253" customWidth="1"/>
    <col min="3335" max="3336" width="8.42578125" style="253" customWidth="1"/>
    <col min="3337" max="3340" width="11.42578125" style="253" customWidth="1"/>
    <col min="3341" max="3342" width="8" style="253" customWidth="1"/>
    <col min="3343" max="3343" width="10.85546875" style="253" customWidth="1"/>
    <col min="3344" max="3344" width="10.140625" style="253" customWidth="1"/>
    <col min="3345" max="3345" width="9.42578125" style="253" customWidth="1"/>
    <col min="3346" max="3347" width="7.5703125" style="253" customWidth="1"/>
    <col min="3348" max="3348" width="9.42578125" style="253" customWidth="1"/>
    <col min="3349" max="3349" width="10.28515625" style="253" customWidth="1"/>
    <col min="3350" max="3350" width="10.85546875" style="253" customWidth="1"/>
    <col min="3351" max="3584" width="9.140625" style="253"/>
    <col min="3585" max="3585" width="4.140625" style="253" customWidth="1"/>
    <col min="3586" max="3586" width="8.85546875" style="253" customWidth="1"/>
    <col min="3587" max="3587" width="18.28515625" style="253" customWidth="1"/>
    <col min="3588" max="3588" width="16.42578125" style="253" customWidth="1"/>
    <col min="3589" max="3589" width="12.42578125" style="253" customWidth="1"/>
    <col min="3590" max="3590" width="17.7109375" style="253" customWidth="1"/>
    <col min="3591" max="3592" width="8.42578125" style="253" customWidth="1"/>
    <col min="3593" max="3596" width="11.42578125" style="253" customWidth="1"/>
    <col min="3597" max="3598" width="8" style="253" customWidth="1"/>
    <col min="3599" max="3599" width="10.85546875" style="253" customWidth="1"/>
    <col min="3600" max="3600" width="10.140625" style="253" customWidth="1"/>
    <col min="3601" max="3601" width="9.42578125" style="253" customWidth="1"/>
    <col min="3602" max="3603" width="7.5703125" style="253" customWidth="1"/>
    <col min="3604" max="3604" width="9.42578125" style="253" customWidth="1"/>
    <col min="3605" max="3605" width="10.28515625" style="253" customWidth="1"/>
    <col min="3606" max="3606" width="10.85546875" style="253" customWidth="1"/>
    <col min="3607" max="3840" width="9.140625" style="253"/>
    <col min="3841" max="3841" width="4.140625" style="253" customWidth="1"/>
    <col min="3842" max="3842" width="8.85546875" style="253" customWidth="1"/>
    <col min="3843" max="3843" width="18.28515625" style="253" customWidth="1"/>
    <col min="3844" max="3844" width="16.42578125" style="253" customWidth="1"/>
    <col min="3845" max="3845" width="12.42578125" style="253" customWidth="1"/>
    <col min="3846" max="3846" width="17.7109375" style="253" customWidth="1"/>
    <col min="3847" max="3848" width="8.42578125" style="253" customWidth="1"/>
    <col min="3849" max="3852" width="11.42578125" style="253" customWidth="1"/>
    <col min="3853" max="3854" width="8" style="253" customWidth="1"/>
    <col min="3855" max="3855" width="10.85546875" style="253" customWidth="1"/>
    <col min="3856" max="3856" width="10.140625" style="253" customWidth="1"/>
    <col min="3857" max="3857" width="9.42578125" style="253" customWidth="1"/>
    <col min="3858" max="3859" width="7.5703125" style="253" customWidth="1"/>
    <col min="3860" max="3860" width="9.42578125" style="253" customWidth="1"/>
    <col min="3861" max="3861" width="10.28515625" style="253" customWidth="1"/>
    <col min="3862" max="3862" width="10.85546875" style="253" customWidth="1"/>
    <col min="3863" max="4096" width="9.140625" style="253"/>
    <col min="4097" max="4097" width="4.140625" style="253" customWidth="1"/>
    <col min="4098" max="4098" width="8.85546875" style="253" customWidth="1"/>
    <col min="4099" max="4099" width="18.28515625" style="253" customWidth="1"/>
    <col min="4100" max="4100" width="16.42578125" style="253" customWidth="1"/>
    <col min="4101" max="4101" width="12.42578125" style="253" customWidth="1"/>
    <col min="4102" max="4102" width="17.7109375" style="253" customWidth="1"/>
    <col min="4103" max="4104" width="8.42578125" style="253" customWidth="1"/>
    <col min="4105" max="4108" width="11.42578125" style="253" customWidth="1"/>
    <col min="4109" max="4110" width="8" style="253" customWidth="1"/>
    <col min="4111" max="4111" width="10.85546875" style="253" customWidth="1"/>
    <col min="4112" max="4112" width="10.140625" style="253" customWidth="1"/>
    <col min="4113" max="4113" width="9.42578125" style="253" customWidth="1"/>
    <col min="4114" max="4115" width="7.5703125" style="253" customWidth="1"/>
    <col min="4116" max="4116" width="9.42578125" style="253" customWidth="1"/>
    <col min="4117" max="4117" width="10.28515625" style="253" customWidth="1"/>
    <col min="4118" max="4118" width="10.85546875" style="253" customWidth="1"/>
    <col min="4119" max="4352" width="9.140625" style="253"/>
    <col min="4353" max="4353" width="4.140625" style="253" customWidth="1"/>
    <col min="4354" max="4354" width="8.85546875" style="253" customWidth="1"/>
    <col min="4355" max="4355" width="18.28515625" style="253" customWidth="1"/>
    <col min="4356" max="4356" width="16.42578125" style="253" customWidth="1"/>
    <col min="4357" max="4357" width="12.42578125" style="253" customWidth="1"/>
    <col min="4358" max="4358" width="17.7109375" style="253" customWidth="1"/>
    <col min="4359" max="4360" width="8.42578125" style="253" customWidth="1"/>
    <col min="4361" max="4364" width="11.42578125" style="253" customWidth="1"/>
    <col min="4365" max="4366" width="8" style="253" customWidth="1"/>
    <col min="4367" max="4367" width="10.85546875" style="253" customWidth="1"/>
    <col min="4368" max="4368" width="10.140625" style="253" customWidth="1"/>
    <col min="4369" max="4369" width="9.42578125" style="253" customWidth="1"/>
    <col min="4370" max="4371" width="7.5703125" style="253" customWidth="1"/>
    <col min="4372" max="4372" width="9.42578125" style="253" customWidth="1"/>
    <col min="4373" max="4373" width="10.28515625" style="253" customWidth="1"/>
    <col min="4374" max="4374" width="10.85546875" style="253" customWidth="1"/>
    <col min="4375" max="4608" width="9.140625" style="253"/>
    <col min="4609" max="4609" width="4.140625" style="253" customWidth="1"/>
    <col min="4610" max="4610" width="8.85546875" style="253" customWidth="1"/>
    <col min="4611" max="4611" width="18.28515625" style="253" customWidth="1"/>
    <col min="4612" max="4612" width="16.42578125" style="253" customWidth="1"/>
    <col min="4613" max="4613" width="12.42578125" style="253" customWidth="1"/>
    <col min="4614" max="4614" width="17.7109375" style="253" customWidth="1"/>
    <col min="4615" max="4616" width="8.42578125" style="253" customWidth="1"/>
    <col min="4617" max="4620" width="11.42578125" style="253" customWidth="1"/>
    <col min="4621" max="4622" width="8" style="253" customWidth="1"/>
    <col min="4623" max="4623" width="10.85546875" style="253" customWidth="1"/>
    <col min="4624" max="4624" width="10.140625" style="253" customWidth="1"/>
    <col min="4625" max="4625" width="9.42578125" style="253" customWidth="1"/>
    <col min="4626" max="4627" width="7.5703125" style="253" customWidth="1"/>
    <col min="4628" max="4628" width="9.42578125" style="253" customWidth="1"/>
    <col min="4629" max="4629" width="10.28515625" style="253" customWidth="1"/>
    <col min="4630" max="4630" width="10.85546875" style="253" customWidth="1"/>
    <col min="4631" max="4864" width="9.140625" style="253"/>
    <col min="4865" max="4865" width="4.140625" style="253" customWidth="1"/>
    <col min="4866" max="4866" width="8.85546875" style="253" customWidth="1"/>
    <col min="4867" max="4867" width="18.28515625" style="253" customWidth="1"/>
    <col min="4868" max="4868" width="16.42578125" style="253" customWidth="1"/>
    <col min="4869" max="4869" width="12.42578125" style="253" customWidth="1"/>
    <col min="4870" max="4870" width="17.7109375" style="253" customWidth="1"/>
    <col min="4871" max="4872" width="8.42578125" style="253" customWidth="1"/>
    <col min="4873" max="4876" width="11.42578125" style="253" customWidth="1"/>
    <col min="4877" max="4878" width="8" style="253" customWidth="1"/>
    <col min="4879" max="4879" width="10.85546875" style="253" customWidth="1"/>
    <col min="4880" max="4880" width="10.140625" style="253" customWidth="1"/>
    <col min="4881" max="4881" width="9.42578125" style="253" customWidth="1"/>
    <col min="4882" max="4883" width="7.5703125" style="253" customWidth="1"/>
    <col min="4884" max="4884" width="9.42578125" style="253" customWidth="1"/>
    <col min="4885" max="4885" width="10.28515625" style="253" customWidth="1"/>
    <col min="4886" max="4886" width="10.85546875" style="253" customWidth="1"/>
    <col min="4887" max="5120" width="9.140625" style="253"/>
    <col min="5121" max="5121" width="4.140625" style="253" customWidth="1"/>
    <col min="5122" max="5122" width="8.85546875" style="253" customWidth="1"/>
    <col min="5123" max="5123" width="18.28515625" style="253" customWidth="1"/>
    <col min="5124" max="5124" width="16.42578125" style="253" customWidth="1"/>
    <col min="5125" max="5125" width="12.42578125" style="253" customWidth="1"/>
    <col min="5126" max="5126" width="17.7109375" style="253" customWidth="1"/>
    <col min="5127" max="5128" width="8.42578125" style="253" customWidth="1"/>
    <col min="5129" max="5132" width="11.42578125" style="253" customWidth="1"/>
    <col min="5133" max="5134" width="8" style="253" customWidth="1"/>
    <col min="5135" max="5135" width="10.85546875" style="253" customWidth="1"/>
    <col min="5136" max="5136" width="10.140625" style="253" customWidth="1"/>
    <col min="5137" max="5137" width="9.42578125" style="253" customWidth="1"/>
    <col min="5138" max="5139" width="7.5703125" style="253" customWidth="1"/>
    <col min="5140" max="5140" width="9.42578125" style="253" customWidth="1"/>
    <col min="5141" max="5141" width="10.28515625" style="253" customWidth="1"/>
    <col min="5142" max="5142" width="10.85546875" style="253" customWidth="1"/>
    <col min="5143" max="5376" width="9.140625" style="253"/>
    <col min="5377" max="5377" width="4.140625" style="253" customWidth="1"/>
    <col min="5378" max="5378" width="8.85546875" style="253" customWidth="1"/>
    <col min="5379" max="5379" width="18.28515625" style="253" customWidth="1"/>
    <col min="5380" max="5380" width="16.42578125" style="253" customWidth="1"/>
    <col min="5381" max="5381" width="12.42578125" style="253" customWidth="1"/>
    <col min="5382" max="5382" width="17.7109375" style="253" customWidth="1"/>
    <col min="5383" max="5384" width="8.42578125" style="253" customWidth="1"/>
    <col min="5385" max="5388" width="11.42578125" style="253" customWidth="1"/>
    <col min="5389" max="5390" width="8" style="253" customWidth="1"/>
    <col min="5391" max="5391" width="10.85546875" style="253" customWidth="1"/>
    <col min="5392" max="5392" width="10.140625" style="253" customWidth="1"/>
    <col min="5393" max="5393" width="9.42578125" style="253" customWidth="1"/>
    <col min="5394" max="5395" width="7.5703125" style="253" customWidth="1"/>
    <col min="5396" max="5396" width="9.42578125" style="253" customWidth="1"/>
    <col min="5397" max="5397" width="10.28515625" style="253" customWidth="1"/>
    <col min="5398" max="5398" width="10.85546875" style="253" customWidth="1"/>
    <col min="5399" max="5632" width="9.140625" style="253"/>
    <col min="5633" max="5633" width="4.140625" style="253" customWidth="1"/>
    <col min="5634" max="5634" width="8.85546875" style="253" customWidth="1"/>
    <col min="5635" max="5635" width="18.28515625" style="253" customWidth="1"/>
    <col min="5636" max="5636" width="16.42578125" style="253" customWidth="1"/>
    <col min="5637" max="5637" width="12.42578125" style="253" customWidth="1"/>
    <col min="5638" max="5638" width="17.7109375" style="253" customWidth="1"/>
    <col min="5639" max="5640" width="8.42578125" style="253" customWidth="1"/>
    <col min="5641" max="5644" width="11.42578125" style="253" customWidth="1"/>
    <col min="5645" max="5646" width="8" style="253" customWidth="1"/>
    <col min="5647" max="5647" width="10.85546875" style="253" customWidth="1"/>
    <col min="5648" max="5648" width="10.140625" style="253" customWidth="1"/>
    <col min="5649" max="5649" width="9.42578125" style="253" customWidth="1"/>
    <col min="5650" max="5651" width="7.5703125" style="253" customWidth="1"/>
    <col min="5652" max="5652" width="9.42578125" style="253" customWidth="1"/>
    <col min="5653" max="5653" width="10.28515625" style="253" customWidth="1"/>
    <col min="5654" max="5654" width="10.85546875" style="253" customWidth="1"/>
    <col min="5655" max="5888" width="9.140625" style="253"/>
    <col min="5889" max="5889" width="4.140625" style="253" customWidth="1"/>
    <col min="5890" max="5890" width="8.85546875" style="253" customWidth="1"/>
    <col min="5891" max="5891" width="18.28515625" style="253" customWidth="1"/>
    <col min="5892" max="5892" width="16.42578125" style="253" customWidth="1"/>
    <col min="5893" max="5893" width="12.42578125" style="253" customWidth="1"/>
    <col min="5894" max="5894" width="17.7109375" style="253" customWidth="1"/>
    <col min="5895" max="5896" width="8.42578125" style="253" customWidth="1"/>
    <col min="5897" max="5900" width="11.42578125" style="253" customWidth="1"/>
    <col min="5901" max="5902" width="8" style="253" customWidth="1"/>
    <col min="5903" max="5903" width="10.85546875" style="253" customWidth="1"/>
    <col min="5904" max="5904" width="10.140625" style="253" customWidth="1"/>
    <col min="5905" max="5905" width="9.42578125" style="253" customWidth="1"/>
    <col min="5906" max="5907" width="7.5703125" style="253" customWidth="1"/>
    <col min="5908" max="5908" width="9.42578125" style="253" customWidth="1"/>
    <col min="5909" max="5909" width="10.28515625" style="253" customWidth="1"/>
    <col min="5910" max="5910" width="10.85546875" style="253" customWidth="1"/>
    <col min="5911" max="6144" width="9.140625" style="253"/>
    <col min="6145" max="6145" width="4.140625" style="253" customWidth="1"/>
    <col min="6146" max="6146" width="8.85546875" style="253" customWidth="1"/>
    <col min="6147" max="6147" width="18.28515625" style="253" customWidth="1"/>
    <col min="6148" max="6148" width="16.42578125" style="253" customWidth="1"/>
    <col min="6149" max="6149" width="12.42578125" style="253" customWidth="1"/>
    <col min="6150" max="6150" width="17.7109375" style="253" customWidth="1"/>
    <col min="6151" max="6152" width="8.42578125" style="253" customWidth="1"/>
    <col min="6153" max="6156" width="11.42578125" style="253" customWidth="1"/>
    <col min="6157" max="6158" width="8" style="253" customWidth="1"/>
    <col min="6159" max="6159" width="10.85546875" style="253" customWidth="1"/>
    <col min="6160" max="6160" width="10.140625" style="253" customWidth="1"/>
    <col min="6161" max="6161" width="9.42578125" style="253" customWidth="1"/>
    <col min="6162" max="6163" width="7.5703125" style="253" customWidth="1"/>
    <col min="6164" max="6164" width="9.42578125" style="253" customWidth="1"/>
    <col min="6165" max="6165" width="10.28515625" style="253" customWidth="1"/>
    <col min="6166" max="6166" width="10.85546875" style="253" customWidth="1"/>
    <col min="6167" max="6400" width="9.140625" style="253"/>
    <col min="6401" max="6401" width="4.140625" style="253" customWidth="1"/>
    <col min="6402" max="6402" width="8.85546875" style="253" customWidth="1"/>
    <col min="6403" max="6403" width="18.28515625" style="253" customWidth="1"/>
    <col min="6404" max="6404" width="16.42578125" style="253" customWidth="1"/>
    <col min="6405" max="6405" width="12.42578125" style="253" customWidth="1"/>
    <col min="6406" max="6406" width="17.7109375" style="253" customWidth="1"/>
    <col min="6407" max="6408" width="8.42578125" style="253" customWidth="1"/>
    <col min="6409" max="6412" width="11.42578125" style="253" customWidth="1"/>
    <col min="6413" max="6414" width="8" style="253" customWidth="1"/>
    <col min="6415" max="6415" width="10.85546875" style="253" customWidth="1"/>
    <col min="6416" max="6416" width="10.140625" style="253" customWidth="1"/>
    <col min="6417" max="6417" width="9.42578125" style="253" customWidth="1"/>
    <col min="6418" max="6419" width="7.5703125" style="253" customWidth="1"/>
    <col min="6420" max="6420" width="9.42578125" style="253" customWidth="1"/>
    <col min="6421" max="6421" width="10.28515625" style="253" customWidth="1"/>
    <col min="6422" max="6422" width="10.85546875" style="253" customWidth="1"/>
    <col min="6423" max="6656" width="9.140625" style="253"/>
    <col min="6657" max="6657" width="4.140625" style="253" customWidth="1"/>
    <col min="6658" max="6658" width="8.85546875" style="253" customWidth="1"/>
    <col min="6659" max="6659" width="18.28515625" style="253" customWidth="1"/>
    <col min="6660" max="6660" width="16.42578125" style="253" customWidth="1"/>
    <col min="6661" max="6661" width="12.42578125" style="253" customWidth="1"/>
    <col min="6662" max="6662" width="17.7109375" style="253" customWidth="1"/>
    <col min="6663" max="6664" width="8.42578125" style="253" customWidth="1"/>
    <col min="6665" max="6668" width="11.42578125" style="253" customWidth="1"/>
    <col min="6669" max="6670" width="8" style="253" customWidth="1"/>
    <col min="6671" max="6671" width="10.85546875" style="253" customWidth="1"/>
    <col min="6672" max="6672" width="10.140625" style="253" customWidth="1"/>
    <col min="6673" max="6673" width="9.42578125" style="253" customWidth="1"/>
    <col min="6674" max="6675" width="7.5703125" style="253" customWidth="1"/>
    <col min="6676" max="6676" width="9.42578125" style="253" customWidth="1"/>
    <col min="6677" max="6677" width="10.28515625" style="253" customWidth="1"/>
    <col min="6678" max="6678" width="10.85546875" style="253" customWidth="1"/>
    <col min="6679" max="6912" width="9.140625" style="253"/>
    <col min="6913" max="6913" width="4.140625" style="253" customWidth="1"/>
    <col min="6914" max="6914" width="8.85546875" style="253" customWidth="1"/>
    <col min="6915" max="6915" width="18.28515625" style="253" customWidth="1"/>
    <col min="6916" max="6916" width="16.42578125" style="253" customWidth="1"/>
    <col min="6917" max="6917" width="12.42578125" style="253" customWidth="1"/>
    <col min="6918" max="6918" width="17.7109375" style="253" customWidth="1"/>
    <col min="6919" max="6920" width="8.42578125" style="253" customWidth="1"/>
    <col min="6921" max="6924" width="11.42578125" style="253" customWidth="1"/>
    <col min="6925" max="6926" width="8" style="253" customWidth="1"/>
    <col min="6927" max="6927" width="10.85546875" style="253" customWidth="1"/>
    <col min="6928" max="6928" width="10.140625" style="253" customWidth="1"/>
    <col min="6929" max="6929" width="9.42578125" style="253" customWidth="1"/>
    <col min="6930" max="6931" width="7.5703125" style="253" customWidth="1"/>
    <col min="6932" max="6932" width="9.42578125" style="253" customWidth="1"/>
    <col min="6933" max="6933" width="10.28515625" style="253" customWidth="1"/>
    <col min="6934" max="6934" width="10.85546875" style="253" customWidth="1"/>
    <col min="6935" max="7168" width="9.140625" style="253"/>
    <col min="7169" max="7169" width="4.140625" style="253" customWidth="1"/>
    <col min="7170" max="7170" width="8.85546875" style="253" customWidth="1"/>
    <col min="7171" max="7171" width="18.28515625" style="253" customWidth="1"/>
    <col min="7172" max="7172" width="16.42578125" style="253" customWidth="1"/>
    <col min="7173" max="7173" width="12.42578125" style="253" customWidth="1"/>
    <col min="7174" max="7174" width="17.7109375" style="253" customWidth="1"/>
    <col min="7175" max="7176" width="8.42578125" style="253" customWidth="1"/>
    <col min="7177" max="7180" width="11.42578125" style="253" customWidth="1"/>
    <col min="7181" max="7182" width="8" style="253" customWidth="1"/>
    <col min="7183" max="7183" width="10.85546875" style="253" customWidth="1"/>
    <col min="7184" max="7184" width="10.140625" style="253" customWidth="1"/>
    <col min="7185" max="7185" width="9.42578125" style="253" customWidth="1"/>
    <col min="7186" max="7187" width="7.5703125" style="253" customWidth="1"/>
    <col min="7188" max="7188" width="9.42578125" style="253" customWidth="1"/>
    <col min="7189" max="7189" width="10.28515625" style="253" customWidth="1"/>
    <col min="7190" max="7190" width="10.85546875" style="253" customWidth="1"/>
    <col min="7191" max="7424" width="9.140625" style="253"/>
    <col min="7425" max="7425" width="4.140625" style="253" customWidth="1"/>
    <col min="7426" max="7426" width="8.85546875" style="253" customWidth="1"/>
    <col min="7427" max="7427" width="18.28515625" style="253" customWidth="1"/>
    <col min="7428" max="7428" width="16.42578125" style="253" customWidth="1"/>
    <col min="7429" max="7429" width="12.42578125" style="253" customWidth="1"/>
    <col min="7430" max="7430" width="17.7109375" style="253" customWidth="1"/>
    <col min="7431" max="7432" width="8.42578125" style="253" customWidth="1"/>
    <col min="7433" max="7436" width="11.42578125" style="253" customWidth="1"/>
    <col min="7437" max="7438" width="8" style="253" customWidth="1"/>
    <col min="7439" max="7439" width="10.85546875" style="253" customWidth="1"/>
    <col min="7440" max="7440" width="10.140625" style="253" customWidth="1"/>
    <col min="7441" max="7441" width="9.42578125" style="253" customWidth="1"/>
    <col min="7442" max="7443" width="7.5703125" style="253" customWidth="1"/>
    <col min="7444" max="7444" width="9.42578125" style="253" customWidth="1"/>
    <col min="7445" max="7445" width="10.28515625" style="253" customWidth="1"/>
    <col min="7446" max="7446" width="10.85546875" style="253" customWidth="1"/>
    <col min="7447" max="7680" width="9.140625" style="253"/>
    <col min="7681" max="7681" width="4.140625" style="253" customWidth="1"/>
    <col min="7682" max="7682" width="8.85546875" style="253" customWidth="1"/>
    <col min="7683" max="7683" width="18.28515625" style="253" customWidth="1"/>
    <col min="7684" max="7684" width="16.42578125" style="253" customWidth="1"/>
    <col min="7685" max="7685" width="12.42578125" style="253" customWidth="1"/>
    <col min="7686" max="7686" width="17.7109375" style="253" customWidth="1"/>
    <col min="7687" max="7688" width="8.42578125" style="253" customWidth="1"/>
    <col min="7689" max="7692" width="11.42578125" style="253" customWidth="1"/>
    <col min="7693" max="7694" width="8" style="253" customWidth="1"/>
    <col min="7695" max="7695" width="10.85546875" style="253" customWidth="1"/>
    <col min="7696" max="7696" width="10.140625" style="253" customWidth="1"/>
    <col min="7697" max="7697" width="9.42578125" style="253" customWidth="1"/>
    <col min="7698" max="7699" width="7.5703125" style="253" customWidth="1"/>
    <col min="7700" max="7700" width="9.42578125" style="253" customWidth="1"/>
    <col min="7701" max="7701" width="10.28515625" style="253" customWidth="1"/>
    <col min="7702" max="7702" width="10.85546875" style="253" customWidth="1"/>
    <col min="7703" max="7936" width="9.140625" style="253"/>
    <col min="7937" max="7937" width="4.140625" style="253" customWidth="1"/>
    <col min="7938" max="7938" width="8.85546875" style="253" customWidth="1"/>
    <col min="7939" max="7939" width="18.28515625" style="253" customWidth="1"/>
    <col min="7940" max="7940" width="16.42578125" style="253" customWidth="1"/>
    <col min="7941" max="7941" width="12.42578125" style="253" customWidth="1"/>
    <col min="7942" max="7942" width="17.7109375" style="253" customWidth="1"/>
    <col min="7943" max="7944" width="8.42578125" style="253" customWidth="1"/>
    <col min="7945" max="7948" width="11.42578125" style="253" customWidth="1"/>
    <col min="7949" max="7950" width="8" style="253" customWidth="1"/>
    <col min="7951" max="7951" width="10.85546875" style="253" customWidth="1"/>
    <col min="7952" max="7952" width="10.140625" style="253" customWidth="1"/>
    <col min="7953" max="7953" width="9.42578125" style="253" customWidth="1"/>
    <col min="7954" max="7955" width="7.5703125" style="253" customWidth="1"/>
    <col min="7956" max="7956" width="9.42578125" style="253" customWidth="1"/>
    <col min="7957" max="7957" width="10.28515625" style="253" customWidth="1"/>
    <col min="7958" max="7958" width="10.85546875" style="253" customWidth="1"/>
    <col min="7959" max="8192" width="9.140625" style="253"/>
    <col min="8193" max="8193" width="4.140625" style="253" customWidth="1"/>
    <col min="8194" max="8194" width="8.85546875" style="253" customWidth="1"/>
    <col min="8195" max="8195" width="18.28515625" style="253" customWidth="1"/>
    <col min="8196" max="8196" width="16.42578125" style="253" customWidth="1"/>
    <col min="8197" max="8197" width="12.42578125" style="253" customWidth="1"/>
    <col min="8198" max="8198" width="17.7109375" style="253" customWidth="1"/>
    <col min="8199" max="8200" width="8.42578125" style="253" customWidth="1"/>
    <col min="8201" max="8204" width="11.42578125" style="253" customWidth="1"/>
    <col min="8205" max="8206" width="8" style="253" customWidth="1"/>
    <col min="8207" max="8207" width="10.85546875" style="253" customWidth="1"/>
    <col min="8208" max="8208" width="10.140625" style="253" customWidth="1"/>
    <col min="8209" max="8209" width="9.42578125" style="253" customWidth="1"/>
    <col min="8210" max="8211" width="7.5703125" style="253" customWidth="1"/>
    <col min="8212" max="8212" width="9.42578125" style="253" customWidth="1"/>
    <col min="8213" max="8213" width="10.28515625" style="253" customWidth="1"/>
    <col min="8214" max="8214" width="10.85546875" style="253" customWidth="1"/>
    <col min="8215" max="8448" width="9.140625" style="253"/>
    <col min="8449" max="8449" width="4.140625" style="253" customWidth="1"/>
    <col min="8450" max="8450" width="8.85546875" style="253" customWidth="1"/>
    <col min="8451" max="8451" width="18.28515625" style="253" customWidth="1"/>
    <col min="8452" max="8452" width="16.42578125" style="253" customWidth="1"/>
    <col min="8453" max="8453" width="12.42578125" style="253" customWidth="1"/>
    <col min="8454" max="8454" width="17.7109375" style="253" customWidth="1"/>
    <col min="8455" max="8456" width="8.42578125" style="253" customWidth="1"/>
    <col min="8457" max="8460" width="11.42578125" style="253" customWidth="1"/>
    <col min="8461" max="8462" width="8" style="253" customWidth="1"/>
    <col min="8463" max="8463" width="10.85546875" style="253" customWidth="1"/>
    <col min="8464" max="8464" width="10.140625" style="253" customWidth="1"/>
    <col min="8465" max="8465" width="9.42578125" style="253" customWidth="1"/>
    <col min="8466" max="8467" width="7.5703125" style="253" customWidth="1"/>
    <col min="8468" max="8468" width="9.42578125" style="253" customWidth="1"/>
    <col min="8469" max="8469" width="10.28515625" style="253" customWidth="1"/>
    <col min="8470" max="8470" width="10.85546875" style="253" customWidth="1"/>
    <col min="8471" max="8704" width="9.140625" style="253"/>
    <col min="8705" max="8705" width="4.140625" style="253" customWidth="1"/>
    <col min="8706" max="8706" width="8.85546875" style="253" customWidth="1"/>
    <col min="8707" max="8707" width="18.28515625" style="253" customWidth="1"/>
    <col min="8708" max="8708" width="16.42578125" style="253" customWidth="1"/>
    <col min="8709" max="8709" width="12.42578125" style="253" customWidth="1"/>
    <col min="8710" max="8710" width="17.7109375" style="253" customWidth="1"/>
    <col min="8711" max="8712" width="8.42578125" style="253" customWidth="1"/>
    <col min="8713" max="8716" width="11.42578125" style="253" customWidth="1"/>
    <col min="8717" max="8718" width="8" style="253" customWidth="1"/>
    <col min="8719" max="8719" width="10.85546875" style="253" customWidth="1"/>
    <col min="8720" max="8720" width="10.140625" style="253" customWidth="1"/>
    <col min="8721" max="8721" width="9.42578125" style="253" customWidth="1"/>
    <col min="8722" max="8723" width="7.5703125" style="253" customWidth="1"/>
    <col min="8724" max="8724" width="9.42578125" style="253" customWidth="1"/>
    <col min="8725" max="8725" width="10.28515625" style="253" customWidth="1"/>
    <col min="8726" max="8726" width="10.85546875" style="253" customWidth="1"/>
    <col min="8727" max="8960" width="9.140625" style="253"/>
    <col min="8961" max="8961" width="4.140625" style="253" customWidth="1"/>
    <col min="8962" max="8962" width="8.85546875" style="253" customWidth="1"/>
    <col min="8963" max="8963" width="18.28515625" style="253" customWidth="1"/>
    <col min="8964" max="8964" width="16.42578125" style="253" customWidth="1"/>
    <col min="8965" max="8965" width="12.42578125" style="253" customWidth="1"/>
    <col min="8966" max="8966" width="17.7109375" style="253" customWidth="1"/>
    <col min="8967" max="8968" width="8.42578125" style="253" customWidth="1"/>
    <col min="8969" max="8972" width="11.42578125" style="253" customWidth="1"/>
    <col min="8973" max="8974" width="8" style="253" customWidth="1"/>
    <col min="8975" max="8975" width="10.85546875" style="253" customWidth="1"/>
    <col min="8976" max="8976" width="10.140625" style="253" customWidth="1"/>
    <col min="8977" max="8977" width="9.42578125" style="253" customWidth="1"/>
    <col min="8978" max="8979" width="7.5703125" style="253" customWidth="1"/>
    <col min="8980" max="8980" width="9.42578125" style="253" customWidth="1"/>
    <col min="8981" max="8981" width="10.28515625" style="253" customWidth="1"/>
    <col min="8982" max="8982" width="10.85546875" style="253" customWidth="1"/>
    <col min="8983" max="9216" width="9.140625" style="253"/>
    <col min="9217" max="9217" width="4.140625" style="253" customWidth="1"/>
    <col min="9218" max="9218" width="8.85546875" style="253" customWidth="1"/>
    <col min="9219" max="9219" width="18.28515625" style="253" customWidth="1"/>
    <col min="9220" max="9220" width="16.42578125" style="253" customWidth="1"/>
    <col min="9221" max="9221" width="12.42578125" style="253" customWidth="1"/>
    <col min="9222" max="9222" width="17.7109375" style="253" customWidth="1"/>
    <col min="9223" max="9224" width="8.42578125" style="253" customWidth="1"/>
    <col min="9225" max="9228" width="11.42578125" style="253" customWidth="1"/>
    <col min="9229" max="9230" width="8" style="253" customWidth="1"/>
    <col min="9231" max="9231" width="10.85546875" style="253" customWidth="1"/>
    <col min="9232" max="9232" width="10.140625" style="253" customWidth="1"/>
    <col min="9233" max="9233" width="9.42578125" style="253" customWidth="1"/>
    <col min="9234" max="9235" width="7.5703125" style="253" customWidth="1"/>
    <col min="9236" max="9236" width="9.42578125" style="253" customWidth="1"/>
    <col min="9237" max="9237" width="10.28515625" style="253" customWidth="1"/>
    <col min="9238" max="9238" width="10.85546875" style="253" customWidth="1"/>
    <col min="9239" max="9472" width="9.140625" style="253"/>
    <col min="9473" max="9473" width="4.140625" style="253" customWidth="1"/>
    <col min="9474" max="9474" width="8.85546875" style="253" customWidth="1"/>
    <col min="9475" max="9475" width="18.28515625" style="253" customWidth="1"/>
    <col min="9476" max="9476" width="16.42578125" style="253" customWidth="1"/>
    <col min="9477" max="9477" width="12.42578125" style="253" customWidth="1"/>
    <col min="9478" max="9478" width="17.7109375" style="253" customWidth="1"/>
    <col min="9479" max="9480" width="8.42578125" style="253" customWidth="1"/>
    <col min="9481" max="9484" width="11.42578125" style="253" customWidth="1"/>
    <col min="9485" max="9486" width="8" style="253" customWidth="1"/>
    <col min="9487" max="9487" width="10.85546875" style="253" customWidth="1"/>
    <col min="9488" max="9488" width="10.140625" style="253" customWidth="1"/>
    <col min="9489" max="9489" width="9.42578125" style="253" customWidth="1"/>
    <col min="9490" max="9491" width="7.5703125" style="253" customWidth="1"/>
    <col min="9492" max="9492" width="9.42578125" style="253" customWidth="1"/>
    <col min="9493" max="9493" width="10.28515625" style="253" customWidth="1"/>
    <col min="9494" max="9494" width="10.85546875" style="253" customWidth="1"/>
    <col min="9495" max="9728" width="9.140625" style="253"/>
    <col min="9729" max="9729" width="4.140625" style="253" customWidth="1"/>
    <col min="9730" max="9730" width="8.85546875" style="253" customWidth="1"/>
    <col min="9731" max="9731" width="18.28515625" style="253" customWidth="1"/>
    <col min="9732" max="9732" width="16.42578125" style="253" customWidth="1"/>
    <col min="9733" max="9733" width="12.42578125" style="253" customWidth="1"/>
    <col min="9734" max="9734" width="17.7109375" style="253" customWidth="1"/>
    <col min="9735" max="9736" width="8.42578125" style="253" customWidth="1"/>
    <col min="9737" max="9740" width="11.42578125" style="253" customWidth="1"/>
    <col min="9741" max="9742" width="8" style="253" customWidth="1"/>
    <col min="9743" max="9743" width="10.85546875" style="253" customWidth="1"/>
    <col min="9744" max="9744" width="10.140625" style="253" customWidth="1"/>
    <col min="9745" max="9745" width="9.42578125" style="253" customWidth="1"/>
    <col min="9746" max="9747" width="7.5703125" style="253" customWidth="1"/>
    <col min="9748" max="9748" width="9.42578125" style="253" customWidth="1"/>
    <col min="9749" max="9749" width="10.28515625" style="253" customWidth="1"/>
    <col min="9750" max="9750" width="10.85546875" style="253" customWidth="1"/>
    <col min="9751" max="9984" width="9.140625" style="253"/>
    <col min="9985" max="9985" width="4.140625" style="253" customWidth="1"/>
    <col min="9986" max="9986" width="8.85546875" style="253" customWidth="1"/>
    <col min="9987" max="9987" width="18.28515625" style="253" customWidth="1"/>
    <col min="9988" max="9988" width="16.42578125" style="253" customWidth="1"/>
    <col min="9989" max="9989" width="12.42578125" style="253" customWidth="1"/>
    <col min="9990" max="9990" width="17.7109375" style="253" customWidth="1"/>
    <col min="9991" max="9992" width="8.42578125" style="253" customWidth="1"/>
    <col min="9993" max="9996" width="11.42578125" style="253" customWidth="1"/>
    <col min="9997" max="9998" width="8" style="253" customWidth="1"/>
    <col min="9999" max="9999" width="10.85546875" style="253" customWidth="1"/>
    <col min="10000" max="10000" width="10.140625" style="253" customWidth="1"/>
    <col min="10001" max="10001" width="9.42578125" style="253" customWidth="1"/>
    <col min="10002" max="10003" width="7.5703125" style="253" customWidth="1"/>
    <col min="10004" max="10004" width="9.42578125" style="253" customWidth="1"/>
    <col min="10005" max="10005" width="10.28515625" style="253" customWidth="1"/>
    <col min="10006" max="10006" width="10.85546875" style="253" customWidth="1"/>
    <col min="10007" max="10240" width="9.140625" style="253"/>
    <col min="10241" max="10241" width="4.140625" style="253" customWidth="1"/>
    <col min="10242" max="10242" width="8.85546875" style="253" customWidth="1"/>
    <col min="10243" max="10243" width="18.28515625" style="253" customWidth="1"/>
    <col min="10244" max="10244" width="16.42578125" style="253" customWidth="1"/>
    <col min="10245" max="10245" width="12.42578125" style="253" customWidth="1"/>
    <col min="10246" max="10246" width="17.7109375" style="253" customWidth="1"/>
    <col min="10247" max="10248" width="8.42578125" style="253" customWidth="1"/>
    <col min="10249" max="10252" width="11.42578125" style="253" customWidth="1"/>
    <col min="10253" max="10254" width="8" style="253" customWidth="1"/>
    <col min="10255" max="10255" width="10.85546875" style="253" customWidth="1"/>
    <col min="10256" max="10256" width="10.140625" style="253" customWidth="1"/>
    <col min="10257" max="10257" width="9.42578125" style="253" customWidth="1"/>
    <col min="10258" max="10259" width="7.5703125" style="253" customWidth="1"/>
    <col min="10260" max="10260" width="9.42578125" style="253" customWidth="1"/>
    <col min="10261" max="10261" width="10.28515625" style="253" customWidth="1"/>
    <col min="10262" max="10262" width="10.85546875" style="253" customWidth="1"/>
    <col min="10263" max="10496" width="9.140625" style="253"/>
    <col min="10497" max="10497" width="4.140625" style="253" customWidth="1"/>
    <col min="10498" max="10498" width="8.85546875" style="253" customWidth="1"/>
    <col min="10499" max="10499" width="18.28515625" style="253" customWidth="1"/>
    <col min="10500" max="10500" width="16.42578125" style="253" customWidth="1"/>
    <col min="10501" max="10501" width="12.42578125" style="253" customWidth="1"/>
    <col min="10502" max="10502" width="17.7109375" style="253" customWidth="1"/>
    <col min="10503" max="10504" width="8.42578125" style="253" customWidth="1"/>
    <col min="10505" max="10508" width="11.42578125" style="253" customWidth="1"/>
    <col min="10509" max="10510" width="8" style="253" customWidth="1"/>
    <col min="10511" max="10511" width="10.85546875" style="253" customWidth="1"/>
    <col min="10512" max="10512" width="10.140625" style="253" customWidth="1"/>
    <col min="10513" max="10513" width="9.42578125" style="253" customWidth="1"/>
    <col min="10514" max="10515" width="7.5703125" style="253" customWidth="1"/>
    <col min="10516" max="10516" width="9.42578125" style="253" customWidth="1"/>
    <col min="10517" max="10517" width="10.28515625" style="253" customWidth="1"/>
    <col min="10518" max="10518" width="10.85546875" style="253" customWidth="1"/>
    <col min="10519" max="10752" width="9.140625" style="253"/>
    <col min="10753" max="10753" width="4.140625" style="253" customWidth="1"/>
    <col min="10754" max="10754" width="8.85546875" style="253" customWidth="1"/>
    <col min="10755" max="10755" width="18.28515625" style="253" customWidth="1"/>
    <col min="10756" max="10756" width="16.42578125" style="253" customWidth="1"/>
    <col min="10757" max="10757" width="12.42578125" style="253" customWidth="1"/>
    <col min="10758" max="10758" width="17.7109375" style="253" customWidth="1"/>
    <col min="10759" max="10760" width="8.42578125" style="253" customWidth="1"/>
    <col min="10761" max="10764" width="11.42578125" style="253" customWidth="1"/>
    <col min="10765" max="10766" width="8" style="253" customWidth="1"/>
    <col min="10767" max="10767" width="10.85546875" style="253" customWidth="1"/>
    <col min="10768" max="10768" width="10.140625" style="253" customWidth="1"/>
    <col min="10769" max="10769" width="9.42578125" style="253" customWidth="1"/>
    <col min="10770" max="10771" width="7.5703125" style="253" customWidth="1"/>
    <col min="10772" max="10772" width="9.42578125" style="253" customWidth="1"/>
    <col min="10773" max="10773" width="10.28515625" style="253" customWidth="1"/>
    <col min="10774" max="10774" width="10.85546875" style="253" customWidth="1"/>
    <col min="10775" max="11008" width="9.140625" style="253"/>
    <col min="11009" max="11009" width="4.140625" style="253" customWidth="1"/>
    <col min="11010" max="11010" width="8.85546875" style="253" customWidth="1"/>
    <col min="11011" max="11011" width="18.28515625" style="253" customWidth="1"/>
    <col min="11012" max="11012" width="16.42578125" style="253" customWidth="1"/>
    <col min="11013" max="11013" width="12.42578125" style="253" customWidth="1"/>
    <col min="11014" max="11014" width="17.7109375" style="253" customWidth="1"/>
    <col min="11015" max="11016" width="8.42578125" style="253" customWidth="1"/>
    <col min="11017" max="11020" width="11.42578125" style="253" customWidth="1"/>
    <col min="11021" max="11022" width="8" style="253" customWidth="1"/>
    <col min="11023" max="11023" width="10.85546875" style="253" customWidth="1"/>
    <col min="11024" max="11024" width="10.140625" style="253" customWidth="1"/>
    <col min="11025" max="11025" width="9.42578125" style="253" customWidth="1"/>
    <col min="11026" max="11027" width="7.5703125" style="253" customWidth="1"/>
    <col min="11028" max="11028" width="9.42578125" style="253" customWidth="1"/>
    <col min="11029" max="11029" width="10.28515625" style="253" customWidth="1"/>
    <col min="11030" max="11030" width="10.85546875" style="253" customWidth="1"/>
    <col min="11031" max="11264" width="9.140625" style="253"/>
    <col min="11265" max="11265" width="4.140625" style="253" customWidth="1"/>
    <col min="11266" max="11266" width="8.85546875" style="253" customWidth="1"/>
    <col min="11267" max="11267" width="18.28515625" style="253" customWidth="1"/>
    <col min="11268" max="11268" width="16.42578125" style="253" customWidth="1"/>
    <col min="11269" max="11269" width="12.42578125" style="253" customWidth="1"/>
    <col min="11270" max="11270" width="17.7109375" style="253" customWidth="1"/>
    <col min="11271" max="11272" width="8.42578125" style="253" customWidth="1"/>
    <col min="11273" max="11276" width="11.42578125" style="253" customWidth="1"/>
    <col min="11277" max="11278" width="8" style="253" customWidth="1"/>
    <col min="11279" max="11279" width="10.85546875" style="253" customWidth="1"/>
    <col min="11280" max="11280" width="10.140625" style="253" customWidth="1"/>
    <col min="11281" max="11281" width="9.42578125" style="253" customWidth="1"/>
    <col min="11282" max="11283" width="7.5703125" style="253" customWidth="1"/>
    <col min="11284" max="11284" width="9.42578125" style="253" customWidth="1"/>
    <col min="11285" max="11285" width="10.28515625" style="253" customWidth="1"/>
    <col min="11286" max="11286" width="10.85546875" style="253" customWidth="1"/>
    <col min="11287" max="11520" width="9.140625" style="253"/>
    <col min="11521" max="11521" width="4.140625" style="253" customWidth="1"/>
    <col min="11522" max="11522" width="8.85546875" style="253" customWidth="1"/>
    <col min="11523" max="11523" width="18.28515625" style="253" customWidth="1"/>
    <col min="11524" max="11524" width="16.42578125" style="253" customWidth="1"/>
    <col min="11525" max="11525" width="12.42578125" style="253" customWidth="1"/>
    <col min="11526" max="11526" width="17.7109375" style="253" customWidth="1"/>
    <col min="11527" max="11528" width="8.42578125" style="253" customWidth="1"/>
    <col min="11529" max="11532" width="11.42578125" style="253" customWidth="1"/>
    <col min="11533" max="11534" width="8" style="253" customWidth="1"/>
    <col min="11535" max="11535" width="10.85546875" style="253" customWidth="1"/>
    <col min="11536" max="11536" width="10.140625" style="253" customWidth="1"/>
    <col min="11537" max="11537" width="9.42578125" style="253" customWidth="1"/>
    <col min="11538" max="11539" width="7.5703125" style="253" customWidth="1"/>
    <col min="11540" max="11540" width="9.42578125" style="253" customWidth="1"/>
    <col min="11541" max="11541" width="10.28515625" style="253" customWidth="1"/>
    <col min="11542" max="11542" width="10.85546875" style="253" customWidth="1"/>
    <col min="11543" max="11776" width="9.140625" style="253"/>
    <col min="11777" max="11777" width="4.140625" style="253" customWidth="1"/>
    <col min="11778" max="11778" width="8.85546875" style="253" customWidth="1"/>
    <col min="11779" max="11779" width="18.28515625" style="253" customWidth="1"/>
    <col min="11780" max="11780" width="16.42578125" style="253" customWidth="1"/>
    <col min="11781" max="11781" width="12.42578125" style="253" customWidth="1"/>
    <col min="11782" max="11782" width="17.7109375" style="253" customWidth="1"/>
    <col min="11783" max="11784" width="8.42578125" style="253" customWidth="1"/>
    <col min="11785" max="11788" width="11.42578125" style="253" customWidth="1"/>
    <col min="11789" max="11790" width="8" style="253" customWidth="1"/>
    <col min="11791" max="11791" width="10.85546875" style="253" customWidth="1"/>
    <col min="11792" max="11792" width="10.140625" style="253" customWidth="1"/>
    <col min="11793" max="11793" width="9.42578125" style="253" customWidth="1"/>
    <col min="11794" max="11795" width="7.5703125" style="253" customWidth="1"/>
    <col min="11796" max="11796" width="9.42578125" style="253" customWidth="1"/>
    <col min="11797" max="11797" width="10.28515625" style="253" customWidth="1"/>
    <col min="11798" max="11798" width="10.85546875" style="253" customWidth="1"/>
    <col min="11799" max="12032" width="9.140625" style="253"/>
    <col min="12033" max="12033" width="4.140625" style="253" customWidth="1"/>
    <col min="12034" max="12034" width="8.85546875" style="253" customWidth="1"/>
    <col min="12035" max="12035" width="18.28515625" style="253" customWidth="1"/>
    <col min="12036" max="12036" width="16.42578125" style="253" customWidth="1"/>
    <col min="12037" max="12037" width="12.42578125" style="253" customWidth="1"/>
    <col min="12038" max="12038" width="17.7109375" style="253" customWidth="1"/>
    <col min="12039" max="12040" width="8.42578125" style="253" customWidth="1"/>
    <col min="12041" max="12044" width="11.42578125" style="253" customWidth="1"/>
    <col min="12045" max="12046" width="8" style="253" customWidth="1"/>
    <col min="12047" max="12047" width="10.85546875" style="253" customWidth="1"/>
    <col min="12048" max="12048" width="10.140625" style="253" customWidth="1"/>
    <col min="12049" max="12049" width="9.42578125" style="253" customWidth="1"/>
    <col min="12050" max="12051" width="7.5703125" style="253" customWidth="1"/>
    <col min="12052" max="12052" width="9.42578125" style="253" customWidth="1"/>
    <col min="12053" max="12053" width="10.28515625" style="253" customWidth="1"/>
    <col min="12054" max="12054" width="10.85546875" style="253" customWidth="1"/>
    <col min="12055" max="12288" width="9.140625" style="253"/>
    <col min="12289" max="12289" width="4.140625" style="253" customWidth="1"/>
    <col min="12290" max="12290" width="8.85546875" style="253" customWidth="1"/>
    <col min="12291" max="12291" width="18.28515625" style="253" customWidth="1"/>
    <col min="12292" max="12292" width="16.42578125" style="253" customWidth="1"/>
    <col min="12293" max="12293" width="12.42578125" style="253" customWidth="1"/>
    <col min="12294" max="12294" width="17.7109375" style="253" customWidth="1"/>
    <col min="12295" max="12296" width="8.42578125" style="253" customWidth="1"/>
    <col min="12297" max="12300" width="11.42578125" style="253" customWidth="1"/>
    <col min="12301" max="12302" width="8" style="253" customWidth="1"/>
    <col min="12303" max="12303" width="10.85546875" style="253" customWidth="1"/>
    <col min="12304" max="12304" width="10.140625" style="253" customWidth="1"/>
    <col min="12305" max="12305" width="9.42578125" style="253" customWidth="1"/>
    <col min="12306" max="12307" width="7.5703125" style="253" customWidth="1"/>
    <col min="12308" max="12308" width="9.42578125" style="253" customWidth="1"/>
    <col min="12309" max="12309" width="10.28515625" style="253" customWidth="1"/>
    <col min="12310" max="12310" width="10.85546875" style="253" customWidth="1"/>
    <col min="12311" max="12544" width="9.140625" style="253"/>
    <col min="12545" max="12545" width="4.140625" style="253" customWidth="1"/>
    <col min="12546" max="12546" width="8.85546875" style="253" customWidth="1"/>
    <col min="12547" max="12547" width="18.28515625" style="253" customWidth="1"/>
    <col min="12548" max="12548" width="16.42578125" style="253" customWidth="1"/>
    <col min="12549" max="12549" width="12.42578125" style="253" customWidth="1"/>
    <col min="12550" max="12550" width="17.7109375" style="253" customWidth="1"/>
    <col min="12551" max="12552" width="8.42578125" style="253" customWidth="1"/>
    <col min="12553" max="12556" width="11.42578125" style="253" customWidth="1"/>
    <col min="12557" max="12558" width="8" style="253" customWidth="1"/>
    <col min="12559" max="12559" width="10.85546875" style="253" customWidth="1"/>
    <col min="12560" max="12560" width="10.140625" style="253" customWidth="1"/>
    <col min="12561" max="12561" width="9.42578125" style="253" customWidth="1"/>
    <col min="12562" max="12563" width="7.5703125" style="253" customWidth="1"/>
    <col min="12564" max="12564" width="9.42578125" style="253" customWidth="1"/>
    <col min="12565" max="12565" width="10.28515625" style="253" customWidth="1"/>
    <col min="12566" max="12566" width="10.85546875" style="253" customWidth="1"/>
    <col min="12567" max="12800" width="9.140625" style="253"/>
    <col min="12801" max="12801" width="4.140625" style="253" customWidth="1"/>
    <col min="12802" max="12802" width="8.85546875" style="253" customWidth="1"/>
    <col min="12803" max="12803" width="18.28515625" style="253" customWidth="1"/>
    <col min="12804" max="12804" width="16.42578125" style="253" customWidth="1"/>
    <col min="12805" max="12805" width="12.42578125" style="253" customWidth="1"/>
    <col min="12806" max="12806" width="17.7109375" style="253" customWidth="1"/>
    <col min="12807" max="12808" width="8.42578125" style="253" customWidth="1"/>
    <col min="12809" max="12812" width="11.42578125" style="253" customWidth="1"/>
    <col min="12813" max="12814" width="8" style="253" customWidth="1"/>
    <col min="12815" max="12815" width="10.85546875" style="253" customWidth="1"/>
    <col min="12816" max="12816" width="10.140625" style="253" customWidth="1"/>
    <col min="12817" max="12817" width="9.42578125" style="253" customWidth="1"/>
    <col min="12818" max="12819" width="7.5703125" style="253" customWidth="1"/>
    <col min="12820" max="12820" width="9.42578125" style="253" customWidth="1"/>
    <col min="12821" max="12821" width="10.28515625" style="253" customWidth="1"/>
    <col min="12822" max="12822" width="10.85546875" style="253" customWidth="1"/>
    <col min="12823" max="13056" width="9.140625" style="253"/>
    <col min="13057" max="13057" width="4.140625" style="253" customWidth="1"/>
    <col min="13058" max="13058" width="8.85546875" style="253" customWidth="1"/>
    <col min="13059" max="13059" width="18.28515625" style="253" customWidth="1"/>
    <col min="13060" max="13060" width="16.42578125" style="253" customWidth="1"/>
    <col min="13061" max="13061" width="12.42578125" style="253" customWidth="1"/>
    <col min="13062" max="13062" width="17.7109375" style="253" customWidth="1"/>
    <col min="13063" max="13064" width="8.42578125" style="253" customWidth="1"/>
    <col min="13065" max="13068" width="11.42578125" style="253" customWidth="1"/>
    <col min="13069" max="13070" width="8" style="253" customWidth="1"/>
    <col min="13071" max="13071" width="10.85546875" style="253" customWidth="1"/>
    <col min="13072" max="13072" width="10.140625" style="253" customWidth="1"/>
    <col min="13073" max="13073" width="9.42578125" style="253" customWidth="1"/>
    <col min="13074" max="13075" width="7.5703125" style="253" customWidth="1"/>
    <col min="13076" max="13076" width="9.42578125" style="253" customWidth="1"/>
    <col min="13077" max="13077" width="10.28515625" style="253" customWidth="1"/>
    <col min="13078" max="13078" width="10.85546875" style="253" customWidth="1"/>
    <col min="13079" max="13312" width="9.140625" style="253"/>
    <col min="13313" max="13313" width="4.140625" style="253" customWidth="1"/>
    <col min="13314" max="13314" width="8.85546875" style="253" customWidth="1"/>
    <col min="13315" max="13315" width="18.28515625" style="253" customWidth="1"/>
    <col min="13316" max="13316" width="16.42578125" style="253" customWidth="1"/>
    <col min="13317" max="13317" width="12.42578125" style="253" customWidth="1"/>
    <col min="13318" max="13318" width="17.7109375" style="253" customWidth="1"/>
    <col min="13319" max="13320" width="8.42578125" style="253" customWidth="1"/>
    <col min="13321" max="13324" width="11.42578125" style="253" customWidth="1"/>
    <col min="13325" max="13326" width="8" style="253" customWidth="1"/>
    <col min="13327" max="13327" width="10.85546875" style="253" customWidth="1"/>
    <col min="13328" max="13328" width="10.140625" style="253" customWidth="1"/>
    <col min="13329" max="13329" width="9.42578125" style="253" customWidth="1"/>
    <col min="13330" max="13331" width="7.5703125" style="253" customWidth="1"/>
    <col min="13332" max="13332" width="9.42578125" style="253" customWidth="1"/>
    <col min="13333" max="13333" width="10.28515625" style="253" customWidth="1"/>
    <col min="13334" max="13334" width="10.85546875" style="253" customWidth="1"/>
    <col min="13335" max="13568" width="9.140625" style="253"/>
    <col min="13569" max="13569" width="4.140625" style="253" customWidth="1"/>
    <col min="13570" max="13570" width="8.85546875" style="253" customWidth="1"/>
    <col min="13571" max="13571" width="18.28515625" style="253" customWidth="1"/>
    <col min="13572" max="13572" width="16.42578125" style="253" customWidth="1"/>
    <col min="13573" max="13573" width="12.42578125" style="253" customWidth="1"/>
    <col min="13574" max="13574" width="17.7109375" style="253" customWidth="1"/>
    <col min="13575" max="13576" width="8.42578125" style="253" customWidth="1"/>
    <col min="13577" max="13580" width="11.42578125" style="253" customWidth="1"/>
    <col min="13581" max="13582" width="8" style="253" customWidth="1"/>
    <col min="13583" max="13583" width="10.85546875" style="253" customWidth="1"/>
    <col min="13584" max="13584" width="10.140625" style="253" customWidth="1"/>
    <col min="13585" max="13585" width="9.42578125" style="253" customWidth="1"/>
    <col min="13586" max="13587" width="7.5703125" style="253" customWidth="1"/>
    <col min="13588" max="13588" width="9.42578125" style="253" customWidth="1"/>
    <col min="13589" max="13589" width="10.28515625" style="253" customWidth="1"/>
    <col min="13590" max="13590" width="10.85546875" style="253" customWidth="1"/>
    <col min="13591" max="13824" width="9.140625" style="253"/>
    <col min="13825" max="13825" width="4.140625" style="253" customWidth="1"/>
    <col min="13826" max="13826" width="8.85546875" style="253" customWidth="1"/>
    <col min="13827" max="13827" width="18.28515625" style="253" customWidth="1"/>
    <col min="13828" max="13828" width="16.42578125" style="253" customWidth="1"/>
    <col min="13829" max="13829" width="12.42578125" style="253" customWidth="1"/>
    <col min="13830" max="13830" width="17.7109375" style="253" customWidth="1"/>
    <col min="13831" max="13832" width="8.42578125" style="253" customWidth="1"/>
    <col min="13833" max="13836" width="11.42578125" style="253" customWidth="1"/>
    <col min="13837" max="13838" width="8" style="253" customWidth="1"/>
    <col min="13839" max="13839" width="10.85546875" style="253" customWidth="1"/>
    <col min="13840" max="13840" width="10.140625" style="253" customWidth="1"/>
    <col min="13841" max="13841" width="9.42578125" style="253" customWidth="1"/>
    <col min="13842" max="13843" width="7.5703125" style="253" customWidth="1"/>
    <col min="13844" max="13844" width="9.42578125" style="253" customWidth="1"/>
    <col min="13845" max="13845" width="10.28515625" style="253" customWidth="1"/>
    <col min="13846" max="13846" width="10.85546875" style="253" customWidth="1"/>
    <col min="13847" max="14080" width="9.140625" style="253"/>
    <col min="14081" max="14081" width="4.140625" style="253" customWidth="1"/>
    <col min="14082" max="14082" width="8.85546875" style="253" customWidth="1"/>
    <col min="14083" max="14083" width="18.28515625" style="253" customWidth="1"/>
    <col min="14084" max="14084" width="16.42578125" style="253" customWidth="1"/>
    <col min="14085" max="14085" width="12.42578125" style="253" customWidth="1"/>
    <col min="14086" max="14086" width="17.7109375" style="253" customWidth="1"/>
    <col min="14087" max="14088" width="8.42578125" style="253" customWidth="1"/>
    <col min="14089" max="14092" width="11.42578125" style="253" customWidth="1"/>
    <col min="14093" max="14094" width="8" style="253" customWidth="1"/>
    <col min="14095" max="14095" width="10.85546875" style="253" customWidth="1"/>
    <col min="14096" max="14096" width="10.140625" style="253" customWidth="1"/>
    <col min="14097" max="14097" width="9.42578125" style="253" customWidth="1"/>
    <col min="14098" max="14099" width="7.5703125" style="253" customWidth="1"/>
    <col min="14100" max="14100" width="9.42578125" style="253" customWidth="1"/>
    <col min="14101" max="14101" width="10.28515625" style="253" customWidth="1"/>
    <col min="14102" max="14102" width="10.85546875" style="253" customWidth="1"/>
    <col min="14103" max="14336" width="9.140625" style="253"/>
    <col min="14337" max="14337" width="4.140625" style="253" customWidth="1"/>
    <col min="14338" max="14338" width="8.85546875" style="253" customWidth="1"/>
    <col min="14339" max="14339" width="18.28515625" style="253" customWidth="1"/>
    <col min="14340" max="14340" width="16.42578125" style="253" customWidth="1"/>
    <col min="14341" max="14341" width="12.42578125" style="253" customWidth="1"/>
    <col min="14342" max="14342" width="17.7109375" style="253" customWidth="1"/>
    <col min="14343" max="14344" width="8.42578125" style="253" customWidth="1"/>
    <col min="14345" max="14348" width="11.42578125" style="253" customWidth="1"/>
    <col min="14349" max="14350" width="8" style="253" customWidth="1"/>
    <col min="14351" max="14351" width="10.85546875" style="253" customWidth="1"/>
    <col min="14352" max="14352" width="10.140625" style="253" customWidth="1"/>
    <col min="14353" max="14353" width="9.42578125" style="253" customWidth="1"/>
    <col min="14354" max="14355" width="7.5703125" style="253" customWidth="1"/>
    <col min="14356" max="14356" width="9.42578125" style="253" customWidth="1"/>
    <col min="14357" max="14357" width="10.28515625" style="253" customWidth="1"/>
    <col min="14358" max="14358" width="10.85546875" style="253" customWidth="1"/>
    <col min="14359" max="14592" width="9.140625" style="253"/>
    <col min="14593" max="14593" width="4.140625" style="253" customWidth="1"/>
    <col min="14594" max="14594" width="8.85546875" style="253" customWidth="1"/>
    <col min="14595" max="14595" width="18.28515625" style="253" customWidth="1"/>
    <col min="14596" max="14596" width="16.42578125" style="253" customWidth="1"/>
    <col min="14597" max="14597" width="12.42578125" style="253" customWidth="1"/>
    <col min="14598" max="14598" width="17.7109375" style="253" customWidth="1"/>
    <col min="14599" max="14600" width="8.42578125" style="253" customWidth="1"/>
    <col min="14601" max="14604" width="11.42578125" style="253" customWidth="1"/>
    <col min="14605" max="14606" width="8" style="253" customWidth="1"/>
    <col min="14607" max="14607" width="10.85546875" style="253" customWidth="1"/>
    <col min="14608" max="14608" width="10.140625" style="253" customWidth="1"/>
    <col min="14609" max="14609" width="9.42578125" style="253" customWidth="1"/>
    <col min="14610" max="14611" width="7.5703125" style="253" customWidth="1"/>
    <col min="14612" max="14612" width="9.42578125" style="253" customWidth="1"/>
    <col min="14613" max="14613" width="10.28515625" style="253" customWidth="1"/>
    <col min="14614" max="14614" width="10.85546875" style="253" customWidth="1"/>
    <col min="14615" max="14848" width="9.140625" style="253"/>
    <col min="14849" max="14849" width="4.140625" style="253" customWidth="1"/>
    <col min="14850" max="14850" width="8.85546875" style="253" customWidth="1"/>
    <col min="14851" max="14851" width="18.28515625" style="253" customWidth="1"/>
    <col min="14852" max="14852" width="16.42578125" style="253" customWidth="1"/>
    <col min="14853" max="14853" width="12.42578125" style="253" customWidth="1"/>
    <col min="14854" max="14854" width="17.7109375" style="253" customWidth="1"/>
    <col min="14855" max="14856" width="8.42578125" style="253" customWidth="1"/>
    <col min="14857" max="14860" width="11.42578125" style="253" customWidth="1"/>
    <col min="14861" max="14862" width="8" style="253" customWidth="1"/>
    <col min="14863" max="14863" width="10.85546875" style="253" customWidth="1"/>
    <col min="14864" max="14864" width="10.140625" style="253" customWidth="1"/>
    <col min="14865" max="14865" width="9.42578125" style="253" customWidth="1"/>
    <col min="14866" max="14867" width="7.5703125" style="253" customWidth="1"/>
    <col min="14868" max="14868" width="9.42578125" style="253" customWidth="1"/>
    <col min="14869" max="14869" width="10.28515625" style="253" customWidth="1"/>
    <col min="14870" max="14870" width="10.85546875" style="253" customWidth="1"/>
    <col min="14871" max="15104" width="9.140625" style="253"/>
    <col min="15105" max="15105" width="4.140625" style="253" customWidth="1"/>
    <col min="15106" max="15106" width="8.85546875" style="253" customWidth="1"/>
    <col min="15107" max="15107" width="18.28515625" style="253" customWidth="1"/>
    <col min="15108" max="15108" width="16.42578125" style="253" customWidth="1"/>
    <col min="15109" max="15109" width="12.42578125" style="253" customWidth="1"/>
    <col min="15110" max="15110" width="17.7109375" style="253" customWidth="1"/>
    <col min="15111" max="15112" width="8.42578125" style="253" customWidth="1"/>
    <col min="15113" max="15116" width="11.42578125" style="253" customWidth="1"/>
    <col min="15117" max="15118" width="8" style="253" customWidth="1"/>
    <col min="15119" max="15119" width="10.85546875" style="253" customWidth="1"/>
    <col min="15120" max="15120" width="10.140625" style="253" customWidth="1"/>
    <col min="15121" max="15121" width="9.42578125" style="253" customWidth="1"/>
    <col min="15122" max="15123" width="7.5703125" style="253" customWidth="1"/>
    <col min="15124" max="15124" width="9.42578125" style="253" customWidth="1"/>
    <col min="15125" max="15125" width="10.28515625" style="253" customWidth="1"/>
    <col min="15126" max="15126" width="10.85546875" style="253" customWidth="1"/>
    <col min="15127" max="15360" width="9.140625" style="253"/>
    <col min="15361" max="15361" width="4.140625" style="253" customWidth="1"/>
    <col min="15362" max="15362" width="8.85546875" style="253" customWidth="1"/>
    <col min="15363" max="15363" width="18.28515625" style="253" customWidth="1"/>
    <col min="15364" max="15364" width="16.42578125" style="253" customWidth="1"/>
    <col min="15365" max="15365" width="12.42578125" style="253" customWidth="1"/>
    <col min="15366" max="15366" width="17.7109375" style="253" customWidth="1"/>
    <col min="15367" max="15368" width="8.42578125" style="253" customWidth="1"/>
    <col min="15369" max="15372" width="11.42578125" style="253" customWidth="1"/>
    <col min="15373" max="15374" width="8" style="253" customWidth="1"/>
    <col min="15375" max="15375" width="10.85546875" style="253" customWidth="1"/>
    <col min="15376" max="15376" width="10.140625" style="253" customWidth="1"/>
    <col min="15377" max="15377" width="9.42578125" style="253" customWidth="1"/>
    <col min="15378" max="15379" width="7.5703125" style="253" customWidth="1"/>
    <col min="15380" max="15380" width="9.42578125" style="253" customWidth="1"/>
    <col min="15381" max="15381" width="10.28515625" style="253" customWidth="1"/>
    <col min="15382" max="15382" width="10.85546875" style="253" customWidth="1"/>
    <col min="15383" max="15616" width="9.140625" style="253"/>
    <col min="15617" max="15617" width="4.140625" style="253" customWidth="1"/>
    <col min="15618" max="15618" width="8.85546875" style="253" customWidth="1"/>
    <col min="15619" max="15619" width="18.28515625" style="253" customWidth="1"/>
    <col min="15620" max="15620" width="16.42578125" style="253" customWidth="1"/>
    <col min="15621" max="15621" width="12.42578125" style="253" customWidth="1"/>
    <col min="15622" max="15622" width="17.7109375" style="253" customWidth="1"/>
    <col min="15623" max="15624" width="8.42578125" style="253" customWidth="1"/>
    <col min="15625" max="15628" width="11.42578125" style="253" customWidth="1"/>
    <col min="15629" max="15630" width="8" style="253" customWidth="1"/>
    <col min="15631" max="15631" width="10.85546875" style="253" customWidth="1"/>
    <col min="15632" max="15632" width="10.140625" style="253" customWidth="1"/>
    <col min="15633" max="15633" width="9.42578125" style="253" customWidth="1"/>
    <col min="15634" max="15635" width="7.5703125" style="253" customWidth="1"/>
    <col min="15636" max="15636" width="9.42578125" style="253" customWidth="1"/>
    <col min="15637" max="15637" width="10.28515625" style="253" customWidth="1"/>
    <col min="15638" max="15638" width="10.85546875" style="253" customWidth="1"/>
    <col min="15639" max="15872" width="9.140625" style="253"/>
    <col min="15873" max="15873" width="4.140625" style="253" customWidth="1"/>
    <col min="15874" max="15874" width="8.85546875" style="253" customWidth="1"/>
    <col min="15875" max="15875" width="18.28515625" style="253" customWidth="1"/>
    <col min="15876" max="15876" width="16.42578125" style="253" customWidth="1"/>
    <col min="15877" max="15877" width="12.42578125" style="253" customWidth="1"/>
    <col min="15878" max="15878" width="17.7109375" style="253" customWidth="1"/>
    <col min="15879" max="15880" width="8.42578125" style="253" customWidth="1"/>
    <col min="15881" max="15884" width="11.42578125" style="253" customWidth="1"/>
    <col min="15885" max="15886" width="8" style="253" customWidth="1"/>
    <col min="15887" max="15887" width="10.85546875" style="253" customWidth="1"/>
    <col min="15888" max="15888" width="10.140625" style="253" customWidth="1"/>
    <col min="15889" max="15889" width="9.42578125" style="253" customWidth="1"/>
    <col min="15890" max="15891" width="7.5703125" style="253" customWidth="1"/>
    <col min="15892" max="15892" width="9.42578125" style="253" customWidth="1"/>
    <col min="15893" max="15893" width="10.28515625" style="253" customWidth="1"/>
    <col min="15894" max="15894" width="10.85546875" style="253" customWidth="1"/>
    <col min="15895" max="16128" width="9.140625" style="253"/>
    <col min="16129" max="16129" width="4.140625" style="253" customWidth="1"/>
    <col min="16130" max="16130" width="8.85546875" style="253" customWidth="1"/>
    <col min="16131" max="16131" width="18.28515625" style="253" customWidth="1"/>
    <col min="16132" max="16132" width="16.42578125" style="253" customWidth="1"/>
    <col min="16133" max="16133" width="12.42578125" style="253" customWidth="1"/>
    <col min="16134" max="16134" width="17.7109375" style="253" customWidth="1"/>
    <col min="16135" max="16136" width="8.42578125" style="253" customWidth="1"/>
    <col min="16137" max="16140" width="11.42578125" style="253" customWidth="1"/>
    <col min="16141" max="16142" width="8" style="253" customWidth="1"/>
    <col min="16143" max="16143" width="10.85546875" style="253" customWidth="1"/>
    <col min="16144" max="16144" width="10.140625" style="253" customWidth="1"/>
    <col min="16145" max="16145" width="9.42578125" style="253" customWidth="1"/>
    <col min="16146" max="16147" width="7.5703125" style="253" customWidth="1"/>
    <col min="16148" max="16148" width="9.42578125" style="253" customWidth="1"/>
    <col min="16149" max="16149" width="10.28515625" style="253" customWidth="1"/>
    <col min="16150" max="16150" width="10.85546875" style="253" customWidth="1"/>
    <col min="16151" max="16384" width="9.140625" style="253"/>
  </cols>
  <sheetData>
    <row r="1" spans="1:30" s="2" customFormat="1" ht="15">
      <c r="A1" s="403"/>
      <c r="P1" s="420" t="s">
        <v>359</v>
      </c>
      <c r="Q1" s="420"/>
      <c r="R1" s="420"/>
      <c r="S1" s="420"/>
      <c r="T1" s="420"/>
      <c r="U1" s="420"/>
      <c r="V1" s="420"/>
      <c r="W1" s="403"/>
      <c r="X1" s="403"/>
      <c r="Y1" s="403"/>
      <c r="Z1" s="403"/>
      <c r="AA1" s="403"/>
      <c r="AB1" s="403"/>
      <c r="AC1" s="403"/>
      <c r="AD1" s="403"/>
    </row>
    <row r="2" spans="1:30" s="2" customFormat="1" ht="15">
      <c r="A2" s="403"/>
      <c r="P2" s="420" t="s">
        <v>385</v>
      </c>
      <c r="Q2" s="420"/>
      <c r="R2" s="420"/>
      <c r="S2" s="420"/>
      <c r="T2" s="420"/>
      <c r="U2" s="420"/>
      <c r="V2" s="420"/>
      <c r="W2" s="403"/>
      <c r="X2" s="403"/>
      <c r="Y2" s="403"/>
      <c r="Z2" s="403"/>
      <c r="AA2" s="403"/>
      <c r="AB2" s="403"/>
      <c r="AC2" s="403"/>
      <c r="AD2" s="403"/>
    </row>
    <row r="3" spans="1:30" s="2" customFormat="1" ht="15">
      <c r="A3" s="403"/>
      <c r="P3" s="420" t="s">
        <v>386</v>
      </c>
      <c r="Q3" s="420"/>
      <c r="R3" s="420"/>
      <c r="S3" s="420"/>
      <c r="T3" s="420"/>
      <c r="U3" s="420"/>
      <c r="V3" s="420"/>
      <c r="W3" s="403"/>
      <c r="X3" s="403"/>
      <c r="Y3" s="403"/>
      <c r="Z3" s="403"/>
      <c r="AA3" s="403"/>
      <c r="AB3" s="403"/>
      <c r="AC3" s="403"/>
      <c r="AD3" s="403"/>
    </row>
    <row r="4" spans="1:30" s="2" customFormat="1" ht="15">
      <c r="A4" s="403"/>
      <c r="P4" s="420" t="s">
        <v>387</v>
      </c>
      <c r="Q4" s="420"/>
      <c r="R4" s="420"/>
      <c r="S4" s="420"/>
      <c r="T4" s="420"/>
      <c r="U4" s="420"/>
      <c r="V4" s="420"/>
      <c r="W4" s="403"/>
      <c r="X4" s="403"/>
      <c r="Y4" s="403"/>
      <c r="Z4" s="403"/>
      <c r="AA4" s="403"/>
      <c r="AB4" s="403"/>
      <c r="AC4" s="403"/>
      <c r="AD4" s="403"/>
    </row>
    <row r="5" spans="1:30" s="2" customFormat="1" ht="15">
      <c r="P5" s="420" t="s">
        <v>399</v>
      </c>
      <c r="Q5" s="420"/>
      <c r="R5" s="420"/>
      <c r="S5" s="420"/>
      <c r="T5" s="420"/>
      <c r="U5" s="420"/>
      <c r="V5" s="420"/>
      <c r="W5" s="403"/>
      <c r="X5" s="403"/>
      <c r="Y5" s="403"/>
      <c r="Z5" s="403"/>
      <c r="AA5" s="403"/>
      <c r="AB5" s="403"/>
      <c r="AC5" s="403"/>
      <c r="AD5" s="403"/>
    </row>
    <row r="6" spans="1:30" s="2" customFormat="1" ht="15">
      <c r="P6" s="420"/>
      <c r="Q6" s="420"/>
      <c r="R6" s="420"/>
      <c r="S6" s="420"/>
      <c r="T6" s="420"/>
      <c r="U6" s="420"/>
      <c r="V6" s="420"/>
      <c r="W6" s="403"/>
      <c r="X6" s="403"/>
      <c r="Y6" s="403"/>
      <c r="Z6" s="403"/>
      <c r="AA6" s="403"/>
      <c r="AB6" s="403"/>
      <c r="AC6" s="403"/>
      <c r="AD6" s="403"/>
    </row>
    <row r="7" spans="1:30" s="2" customFormat="1" ht="15">
      <c r="A7" s="4"/>
      <c r="P7" s="420"/>
      <c r="Q7" s="420"/>
      <c r="R7" s="420"/>
      <c r="S7" s="420"/>
      <c r="T7" s="420"/>
      <c r="U7" s="420"/>
      <c r="V7" s="420"/>
      <c r="W7" s="403"/>
      <c r="X7" s="403"/>
      <c r="Y7" s="403"/>
      <c r="Z7" s="403"/>
      <c r="AA7" s="403"/>
      <c r="AB7" s="403"/>
      <c r="AC7" s="403"/>
      <c r="AD7" s="403"/>
    </row>
    <row r="8" spans="1:30" s="89" customFormat="1" ht="15" customHeight="1"/>
    <row r="9" spans="1:30" ht="54" customHeight="1">
      <c r="A9" s="496" t="s">
        <v>286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</row>
    <row r="10" spans="1:30" ht="16.5" customHeight="1">
      <c r="A10" s="497" t="s">
        <v>287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</row>
    <row r="11" spans="1:30" ht="16.5" customHeight="1">
      <c r="A11" s="489" t="s">
        <v>611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04"/>
      <c r="T11" s="255" t="s">
        <v>288</v>
      </c>
      <c r="U11" s="498" t="s">
        <v>134</v>
      </c>
      <c r="V11" s="499"/>
    </row>
    <row r="12" spans="1:30" ht="16.5" customHeight="1">
      <c r="A12" s="489" t="s">
        <v>672</v>
      </c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04"/>
      <c r="T12" s="255" t="s">
        <v>290</v>
      </c>
      <c r="U12" s="647">
        <v>831</v>
      </c>
      <c r="V12" s="648"/>
    </row>
    <row r="13" spans="1:30" ht="16.5" customHeight="1">
      <c r="A13" s="489" t="s">
        <v>673</v>
      </c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04"/>
      <c r="T13" s="255" t="s">
        <v>165</v>
      </c>
      <c r="U13" s="647">
        <v>309</v>
      </c>
      <c r="V13" s="648"/>
    </row>
    <row r="14" spans="1:30" ht="16.5" customHeight="1">
      <c r="A14" s="489" t="s">
        <v>674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04"/>
      <c r="T14" s="255" t="s">
        <v>165</v>
      </c>
      <c r="U14" s="647">
        <v>290126070</v>
      </c>
      <c r="V14" s="648"/>
    </row>
    <row r="15" spans="1:30" ht="16.5" customHeight="1">
      <c r="A15" s="489" t="s">
        <v>675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04"/>
      <c r="T15" s="255" t="s">
        <v>165</v>
      </c>
      <c r="U15" s="647">
        <v>244</v>
      </c>
      <c r="V15" s="648"/>
    </row>
    <row r="16" spans="1:30" ht="16.5" customHeight="1">
      <c r="A16" s="489" t="s">
        <v>295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04"/>
      <c r="T16" s="256" t="s">
        <v>165</v>
      </c>
      <c r="U16" s="490"/>
      <c r="V16" s="491"/>
    </row>
    <row r="17" spans="1:22" ht="16.5" customHeight="1">
      <c r="A17" s="405"/>
      <c r="B17" s="405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06"/>
      <c r="T17" s="405"/>
      <c r="U17" s="490"/>
      <c r="V17" s="491"/>
    </row>
    <row r="18" spans="1:22" ht="16.5" customHeight="1">
      <c r="A18" s="493" t="s">
        <v>296</v>
      </c>
      <c r="B18" s="493"/>
      <c r="C18" s="493"/>
      <c r="D18" s="493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256" t="s">
        <v>176</v>
      </c>
      <c r="U18" s="490">
        <v>383</v>
      </c>
      <c r="V18" s="491"/>
    </row>
    <row r="19" spans="1:22" ht="16.5" customHeight="1">
      <c r="A19" s="405"/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</row>
    <row r="20" spans="1:22" ht="21" customHeight="1">
      <c r="A20" s="489" t="s">
        <v>297</v>
      </c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</row>
    <row r="21" spans="1:22" ht="16.5" customHeight="1">
      <c r="A21" s="405"/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</row>
    <row r="22" spans="1:22" ht="16.5" customHeight="1">
      <c r="A22" s="485" t="s">
        <v>143</v>
      </c>
      <c r="B22" s="485"/>
      <c r="C22" s="485"/>
      <c r="D22" s="485" t="s">
        <v>298</v>
      </c>
      <c r="E22" s="485" t="s">
        <v>145</v>
      </c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</row>
    <row r="23" spans="1:22" ht="16.5" customHeight="1">
      <c r="A23" s="485"/>
      <c r="B23" s="485"/>
      <c r="C23" s="485"/>
      <c r="D23" s="485"/>
      <c r="E23" s="482" t="s">
        <v>568</v>
      </c>
      <c r="F23" s="483"/>
      <c r="G23" s="483"/>
      <c r="H23" s="484"/>
      <c r="I23" s="485" t="s">
        <v>569</v>
      </c>
      <c r="J23" s="485"/>
      <c r="K23" s="485"/>
      <c r="L23" s="485"/>
      <c r="M23" s="485" t="s">
        <v>570</v>
      </c>
      <c r="N23" s="485"/>
      <c r="O23" s="485"/>
      <c r="P23" s="485"/>
      <c r="Q23" s="485"/>
      <c r="R23" s="485" t="s">
        <v>571</v>
      </c>
      <c r="S23" s="485"/>
      <c r="T23" s="485"/>
      <c r="U23" s="485"/>
      <c r="V23" s="485"/>
    </row>
    <row r="24" spans="1:22" ht="16.5" customHeight="1">
      <c r="A24" s="485">
        <v>1</v>
      </c>
      <c r="B24" s="485"/>
      <c r="C24" s="485"/>
      <c r="D24" s="407">
        <v>2</v>
      </c>
      <c r="E24" s="482">
        <v>3</v>
      </c>
      <c r="F24" s="483"/>
      <c r="G24" s="483"/>
      <c r="H24" s="484"/>
      <c r="I24" s="485">
        <v>4</v>
      </c>
      <c r="J24" s="485"/>
      <c r="K24" s="485"/>
      <c r="L24" s="485"/>
      <c r="M24" s="485">
        <v>5</v>
      </c>
      <c r="N24" s="485"/>
      <c r="O24" s="485"/>
      <c r="P24" s="485"/>
      <c r="Q24" s="485"/>
      <c r="R24" s="485">
        <v>6</v>
      </c>
      <c r="S24" s="485"/>
      <c r="T24" s="485"/>
      <c r="U24" s="485"/>
      <c r="V24" s="485"/>
    </row>
    <row r="25" spans="1:22" ht="43.5" customHeight="1">
      <c r="A25" s="486" t="s">
        <v>299</v>
      </c>
      <c r="B25" s="487"/>
      <c r="C25" s="488"/>
      <c r="D25" s="407"/>
      <c r="E25" s="516">
        <v>0</v>
      </c>
      <c r="F25" s="517"/>
      <c r="G25" s="517"/>
      <c r="H25" s="518"/>
      <c r="I25" s="651">
        <v>120</v>
      </c>
      <c r="J25" s="652"/>
      <c r="K25" s="652"/>
      <c r="L25" s="653"/>
      <c r="M25" s="651">
        <v>0</v>
      </c>
      <c r="N25" s="652"/>
      <c r="O25" s="652"/>
      <c r="P25" s="652"/>
      <c r="Q25" s="653"/>
      <c r="R25" s="651">
        <v>5</v>
      </c>
      <c r="S25" s="652"/>
      <c r="T25" s="652"/>
      <c r="U25" s="652"/>
      <c r="V25" s="653"/>
    </row>
    <row r="26" spans="1:22" ht="16.5" customHeight="1">
      <c r="A26" s="260"/>
      <c r="B26" s="260"/>
      <c r="C26" s="260" t="s">
        <v>63</v>
      </c>
      <c r="D26" s="407"/>
      <c r="E26" s="482"/>
      <c r="F26" s="483"/>
      <c r="G26" s="483"/>
      <c r="H26" s="484"/>
      <c r="I26" s="482"/>
      <c r="J26" s="483"/>
      <c r="K26" s="483"/>
      <c r="L26" s="484"/>
      <c r="M26" s="482"/>
      <c r="N26" s="483"/>
      <c r="O26" s="483"/>
      <c r="P26" s="483"/>
      <c r="Q26" s="484"/>
      <c r="R26" s="482"/>
      <c r="S26" s="483"/>
      <c r="T26" s="483"/>
      <c r="U26" s="483"/>
      <c r="V26" s="484"/>
    </row>
    <row r="27" spans="1:22" ht="16.5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</row>
    <row r="28" spans="1:22" ht="28.5" customHeight="1">
      <c r="A28" s="470" t="s">
        <v>300</v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</row>
    <row r="29" spans="1:22" ht="3.75" customHeight="1"/>
    <row r="30" spans="1:22" s="261" customFormat="1" ht="42" customHeight="1">
      <c r="A30" s="475" t="s">
        <v>48</v>
      </c>
      <c r="B30" s="475" t="s">
        <v>301</v>
      </c>
      <c r="C30" s="466" t="s">
        <v>302</v>
      </c>
      <c r="D30" s="466"/>
      <c r="E30" s="475" t="s">
        <v>303</v>
      </c>
      <c r="F30" s="509" t="s">
        <v>304</v>
      </c>
      <c r="G30" s="512" t="s">
        <v>305</v>
      </c>
      <c r="H30" s="512"/>
      <c r="I30" s="512"/>
      <c r="J30" s="512"/>
      <c r="K30" s="512"/>
      <c r="L30" s="509" t="s">
        <v>306</v>
      </c>
      <c r="M30" s="512" t="s">
        <v>307</v>
      </c>
      <c r="N30" s="512"/>
      <c r="O30" s="512"/>
      <c r="P30" s="512"/>
      <c r="Q30" s="512"/>
      <c r="R30" s="513" t="s">
        <v>308</v>
      </c>
      <c r="S30" s="514"/>
      <c r="T30" s="514"/>
      <c r="U30" s="514"/>
      <c r="V30" s="515"/>
    </row>
    <row r="31" spans="1:22" s="261" customFormat="1" ht="30.75" customHeight="1">
      <c r="A31" s="476"/>
      <c r="B31" s="476"/>
      <c r="C31" s="466"/>
      <c r="D31" s="466"/>
      <c r="E31" s="476"/>
      <c r="F31" s="510"/>
      <c r="G31" s="512" t="s">
        <v>170</v>
      </c>
      <c r="H31" s="509" t="s">
        <v>353</v>
      </c>
      <c r="I31" s="512" t="s">
        <v>309</v>
      </c>
      <c r="J31" s="512"/>
      <c r="K31" s="512"/>
      <c r="L31" s="510"/>
      <c r="M31" s="512" t="s">
        <v>170</v>
      </c>
      <c r="N31" s="509" t="s">
        <v>355</v>
      </c>
      <c r="O31" s="512" t="s">
        <v>309</v>
      </c>
      <c r="P31" s="512"/>
      <c r="Q31" s="512"/>
      <c r="R31" s="509" t="s">
        <v>170</v>
      </c>
      <c r="S31" s="509" t="s">
        <v>355</v>
      </c>
      <c r="T31" s="512" t="s">
        <v>309</v>
      </c>
      <c r="U31" s="512"/>
      <c r="V31" s="512"/>
    </row>
    <row r="32" spans="1:22" s="261" customFormat="1" ht="50.25" customHeight="1">
      <c r="A32" s="476"/>
      <c r="B32" s="476"/>
      <c r="C32" s="478" t="s">
        <v>310</v>
      </c>
      <c r="D32" s="478" t="s">
        <v>311</v>
      </c>
      <c r="E32" s="476"/>
      <c r="F32" s="510"/>
      <c r="G32" s="512"/>
      <c r="H32" s="510"/>
      <c r="I32" s="512" t="s">
        <v>354</v>
      </c>
      <c r="J32" s="512" t="s">
        <v>39</v>
      </c>
      <c r="K32" s="512" t="s">
        <v>40</v>
      </c>
      <c r="L32" s="510"/>
      <c r="M32" s="512"/>
      <c r="N32" s="510"/>
      <c r="O32" s="512" t="s">
        <v>354</v>
      </c>
      <c r="P32" s="512" t="s">
        <v>39</v>
      </c>
      <c r="Q32" s="512" t="s">
        <v>40</v>
      </c>
      <c r="R32" s="510"/>
      <c r="S32" s="510"/>
      <c r="T32" s="512" t="s">
        <v>354</v>
      </c>
      <c r="U32" s="512" t="s">
        <v>39</v>
      </c>
      <c r="V32" s="512" t="s">
        <v>40</v>
      </c>
    </row>
    <row r="33" spans="1:97" s="261" customFormat="1" ht="27.75" customHeight="1">
      <c r="A33" s="477"/>
      <c r="B33" s="477"/>
      <c r="C33" s="478"/>
      <c r="D33" s="478"/>
      <c r="E33" s="477"/>
      <c r="F33" s="511"/>
      <c r="G33" s="512"/>
      <c r="H33" s="511"/>
      <c r="I33" s="512"/>
      <c r="J33" s="512"/>
      <c r="K33" s="512"/>
      <c r="L33" s="511"/>
      <c r="M33" s="512"/>
      <c r="N33" s="511"/>
      <c r="O33" s="512"/>
      <c r="P33" s="512"/>
      <c r="Q33" s="512"/>
      <c r="R33" s="511"/>
      <c r="S33" s="511"/>
      <c r="T33" s="512"/>
      <c r="U33" s="512"/>
      <c r="V33" s="512"/>
    </row>
    <row r="34" spans="1:97" s="261" customFormat="1" ht="15" customHeight="1">
      <c r="A34" s="262" t="s">
        <v>312</v>
      </c>
      <c r="B34" s="262" t="s">
        <v>148</v>
      </c>
      <c r="C34" s="262" t="s">
        <v>149</v>
      </c>
      <c r="D34" s="262" t="s">
        <v>150</v>
      </c>
      <c r="E34" s="262" t="s">
        <v>151</v>
      </c>
      <c r="F34" s="262" t="s">
        <v>152</v>
      </c>
      <c r="G34" s="262" t="s">
        <v>313</v>
      </c>
      <c r="H34" s="262"/>
      <c r="I34" s="262" t="s">
        <v>314</v>
      </c>
      <c r="J34" s="262" t="s">
        <v>315</v>
      </c>
      <c r="K34" s="262" t="s">
        <v>316</v>
      </c>
      <c r="L34" s="262" t="s">
        <v>317</v>
      </c>
      <c r="M34" s="262" t="s">
        <v>318</v>
      </c>
      <c r="N34" s="262"/>
      <c r="O34" s="262" t="s">
        <v>319</v>
      </c>
      <c r="P34" s="262" t="s">
        <v>320</v>
      </c>
      <c r="Q34" s="262" t="s">
        <v>321</v>
      </c>
      <c r="R34" s="262" t="s">
        <v>322</v>
      </c>
      <c r="S34" s="262"/>
      <c r="T34" s="262" t="s">
        <v>323</v>
      </c>
      <c r="U34" s="262" t="s">
        <v>324</v>
      </c>
      <c r="V34" s="262" t="s">
        <v>325</v>
      </c>
    </row>
    <row r="35" spans="1:97" s="89" customFormat="1" ht="80.25" customHeight="1">
      <c r="A35" s="381" t="s">
        <v>321</v>
      </c>
      <c r="B35" s="400" t="s">
        <v>653</v>
      </c>
      <c r="C35" s="396" t="s">
        <v>598</v>
      </c>
      <c r="D35" s="396" t="s">
        <v>599</v>
      </c>
      <c r="E35" s="396" t="s">
        <v>620</v>
      </c>
      <c r="F35" s="381" t="s">
        <v>600</v>
      </c>
      <c r="G35" s="360"/>
      <c r="H35" s="360"/>
      <c r="I35" s="360">
        <v>5</v>
      </c>
      <c r="J35" s="360">
        <v>0</v>
      </c>
      <c r="K35" s="360">
        <v>1</v>
      </c>
      <c r="L35" s="360"/>
      <c r="M35" s="364"/>
      <c r="N35" s="364"/>
      <c r="O35" s="364">
        <v>24000</v>
      </c>
      <c r="P35" s="364">
        <v>0</v>
      </c>
      <c r="Q35" s="364">
        <v>5000</v>
      </c>
      <c r="R35" s="364"/>
      <c r="S35" s="364"/>
      <c r="T35" s="363">
        <v>120000</v>
      </c>
      <c r="U35" s="363">
        <v>0</v>
      </c>
      <c r="V35" s="363">
        <v>5000</v>
      </c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</row>
    <row r="36" spans="1:97" s="89" customFormat="1" ht="18" customHeight="1">
      <c r="A36" s="500" t="s">
        <v>601</v>
      </c>
      <c r="B36" s="501"/>
      <c r="C36" s="501"/>
      <c r="D36" s="501"/>
      <c r="E36" s="501"/>
      <c r="F36" s="502"/>
      <c r="G36" s="383"/>
      <c r="H36" s="383"/>
      <c r="I36" s="383"/>
      <c r="J36" s="383"/>
      <c r="K36" s="383"/>
      <c r="L36" s="383" t="s">
        <v>178</v>
      </c>
      <c r="M36" s="384" t="s">
        <v>178</v>
      </c>
      <c r="N36" s="384"/>
      <c r="O36" s="384" t="s">
        <v>178</v>
      </c>
      <c r="P36" s="384" t="s">
        <v>178</v>
      </c>
      <c r="Q36" s="384" t="s">
        <v>178</v>
      </c>
      <c r="R36" s="384"/>
      <c r="S36" s="384"/>
      <c r="T36" s="385">
        <f>SUM(T35)</f>
        <v>120000</v>
      </c>
      <c r="U36" s="385">
        <f t="shared" ref="U36:V36" si="0">SUM(U35)</f>
        <v>0</v>
      </c>
      <c r="V36" s="385">
        <f t="shared" si="0"/>
        <v>5000</v>
      </c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</row>
    <row r="37" spans="1:97" s="89" customFormat="1" ht="18" customHeight="1">
      <c r="A37" s="503" t="s">
        <v>605</v>
      </c>
      <c r="B37" s="504"/>
      <c r="C37" s="504"/>
      <c r="D37" s="504"/>
      <c r="E37" s="504"/>
      <c r="F37" s="505"/>
      <c r="G37" s="386"/>
      <c r="H37" s="386"/>
      <c r="I37" s="386" t="s">
        <v>178</v>
      </c>
      <c r="J37" s="386" t="s">
        <v>178</v>
      </c>
      <c r="K37" s="386" t="s">
        <v>178</v>
      </c>
      <c r="L37" s="386" t="s">
        <v>178</v>
      </c>
      <c r="M37" s="387" t="s">
        <v>178</v>
      </c>
      <c r="N37" s="387"/>
      <c r="O37" s="387" t="s">
        <v>178</v>
      </c>
      <c r="P37" s="387" t="s">
        <v>178</v>
      </c>
      <c r="Q37" s="387" t="s">
        <v>178</v>
      </c>
      <c r="R37" s="387"/>
      <c r="S37" s="387"/>
      <c r="T37" s="388">
        <f>T36</f>
        <v>120000</v>
      </c>
      <c r="U37" s="388">
        <f t="shared" ref="U37:V37" si="1">U36</f>
        <v>0</v>
      </c>
      <c r="V37" s="388">
        <f t="shared" si="1"/>
        <v>5000</v>
      </c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</row>
    <row r="38" spans="1:97" s="89" customFormat="1" ht="62.25" hidden="1" customHeight="1">
      <c r="A38" s="410"/>
      <c r="B38" s="391"/>
      <c r="C38" s="361" t="s">
        <v>572</v>
      </c>
      <c r="D38" s="361"/>
      <c r="E38" s="361" t="s">
        <v>578</v>
      </c>
      <c r="F38" s="362"/>
      <c r="G38" s="360"/>
      <c r="H38" s="360"/>
      <c r="I38" s="360"/>
      <c r="J38" s="360"/>
      <c r="K38" s="360"/>
      <c r="L38" s="360"/>
      <c r="M38" s="364"/>
      <c r="N38" s="364"/>
      <c r="O38" s="364"/>
      <c r="P38" s="364"/>
      <c r="Q38" s="364"/>
      <c r="R38" s="364"/>
      <c r="S38" s="364"/>
      <c r="T38" s="363"/>
      <c r="U38" s="370"/>
      <c r="V38" s="370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</row>
    <row r="39" spans="1:97" s="89" customFormat="1" ht="45" customHeight="1">
      <c r="A39" s="472" t="s">
        <v>326</v>
      </c>
      <c r="B39" s="473"/>
      <c r="C39" s="473"/>
      <c r="D39" s="473"/>
      <c r="E39" s="473"/>
      <c r="F39" s="474"/>
      <c r="G39" s="362"/>
      <c r="H39" s="362"/>
      <c r="I39" s="362"/>
      <c r="J39" s="362"/>
      <c r="K39" s="362"/>
      <c r="L39" s="360" t="s">
        <v>178</v>
      </c>
      <c r="M39" s="364" t="s">
        <v>178</v>
      </c>
      <c r="N39" s="364"/>
      <c r="O39" s="364" t="s">
        <v>178</v>
      </c>
      <c r="P39" s="364" t="s">
        <v>178</v>
      </c>
      <c r="Q39" s="364" t="s">
        <v>178</v>
      </c>
      <c r="R39" s="364"/>
      <c r="S39" s="364"/>
      <c r="T39" s="394">
        <v>120000</v>
      </c>
      <c r="U39" s="364">
        <v>0</v>
      </c>
      <c r="V39" s="364">
        <v>5000</v>
      </c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</row>
    <row r="40" spans="1:97" s="89" customFormat="1" ht="18" customHeight="1">
      <c r="A40" s="408"/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</row>
    <row r="41" spans="1:97" s="122" customFormat="1" ht="15.75">
      <c r="A41" s="470" t="s">
        <v>327</v>
      </c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470"/>
      <c r="T41" s="470"/>
      <c r="U41" s="470"/>
      <c r="V41" s="470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</row>
    <row r="42" spans="1:97" s="122" customFormat="1" ht="17.25" customHeight="1">
      <c r="A42" s="408"/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</row>
    <row r="43" spans="1:97" s="122" customFormat="1" ht="15.75">
      <c r="A43" s="265" t="s">
        <v>29</v>
      </c>
      <c r="B43" s="265"/>
      <c r="C43" s="266"/>
      <c r="D43" s="266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8"/>
    </row>
    <row r="44" spans="1:97" s="122" customFormat="1" ht="15.75">
      <c r="A44" s="471" t="s">
        <v>328</v>
      </c>
      <c r="B44" s="471"/>
      <c r="C44" s="471"/>
      <c r="D44" s="471"/>
      <c r="E44" s="465" t="s">
        <v>30</v>
      </c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268"/>
      <c r="Q44" s="268"/>
      <c r="R44" s="268"/>
      <c r="S44" s="268"/>
      <c r="T44" s="268"/>
      <c r="U44" s="269"/>
      <c r="V44" s="269"/>
    </row>
    <row r="45" spans="1:97" s="122" customFormat="1" ht="15.75">
      <c r="A45" s="269"/>
      <c r="B45" s="269"/>
      <c r="C45" s="270"/>
      <c r="D45" s="270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71"/>
      <c r="V45" s="271"/>
    </row>
    <row r="46" spans="1:97" s="122" customFormat="1" ht="15.75">
      <c r="A46" s="464" t="s">
        <v>32</v>
      </c>
      <c r="B46" s="464"/>
      <c r="C46" s="272"/>
      <c r="D46" s="272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7"/>
      <c r="V46" s="268"/>
    </row>
    <row r="47" spans="1:97" s="274" customFormat="1" ht="12.75" customHeight="1">
      <c r="A47" s="269"/>
      <c r="B47" s="269"/>
      <c r="C47" s="270"/>
      <c r="D47" s="270"/>
      <c r="E47" s="465" t="s">
        <v>30</v>
      </c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268"/>
      <c r="Q47" s="268"/>
      <c r="R47" s="268"/>
      <c r="S47" s="268"/>
      <c r="T47" s="268"/>
      <c r="U47" s="269"/>
      <c r="V47" s="26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</row>
    <row r="48" spans="1:97" ht="15">
      <c r="A48" s="437" t="s">
        <v>33</v>
      </c>
      <c r="B48" s="437"/>
      <c r="C48" s="51"/>
      <c r="D48" s="51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32"/>
      <c r="V48" s="3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</row>
    <row r="49" spans="1:97">
      <c r="A49" s="273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</row>
  </sheetData>
  <mergeCells count="86">
    <mergeCell ref="A46:B46"/>
    <mergeCell ref="E47:O47"/>
    <mergeCell ref="A48:B48"/>
    <mergeCell ref="A37:F37"/>
    <mergeCell ref="A39:F39"/>
    <mergeCell ref="A41:V41"/>
    <mergeCell ref="A44:D44"/>
    <mergeCell ref="E44:O44"/>
    <mergeCell ref="A36:F36"/>
    <mergeCell ref="Q32:Q33"/>
    <mergeCell ref="T32:T33"/>
    <mergeCell ref="U32:U33"/>
    <mergeCell ref="V32:V33"/>
    <mergeCell ref="R31:R33"/>
    <mergeCell ref="S31:S33"/>
    <mergeCell ref="T31:V31"/>
    <mergeCell ref="C32:C33"/>
    <mergeCell ref="D32:D33"/>
    <mergeCell ref="I32:I33"/>
    <mergeCell ref="J32:J33"/>
    <mergeCell ref="K32:K33"/>
    <mergeCell ref="O32:O33"/>
    <mergeCell ref="P32:P33"/>
    <mergeCell ref="G30:K30"/>
    <mergeCell ref="L30:L33"/>
    <mergeCell ref="M30:Q30"/>
    <mergeCell ref="R30:V30"/>
    <mergeCell ref="G31:G33"/>
    <mergeCell ref="H31:H33"/>
    <mergeCell ref="I31:K31"/>
    <mergeCell ref="M31:M33"/>
    <mergeCell ref="N31:N33"/>
    <mergeCell ref="O31:Q31"/>
    <mergeCell ref="E26:H26"/>
    <mergeCell ref="I26:L26"/>
    <mergeCell ref="M26:Q26"/>
    <mergeCell ref="R26:V26"/>
    <mergeCell ref="A28:V28"/>
    <mergeCell ref="A30:A33"/>
    <mergeCell ref="B30:B33"/>
    <mergeCell ref="C30:D31"/>
    <mergeCell ref="E30:E33"/>
    <mergeCell ref="F30:F33"/>
    <mergeCell ref="A24:C24"/>
    <mergeCell ref="E24:H24"/>
    <mergeCell ref="I24:L24"/>
    <mergeCell ref="M24:Q24"/>
    <mergeCell ref="R24:V24"/>
    <mergeCell ref="A25:C25"/>
    <mergeCell ref="E25:H25"/>
    <mergeCell ref="I25:L25"/>
    <mergeCell ref="M25:Q25"/>
    <mergeCell ref="R25:V25"/>
    <mergeCell ref="A20:V20"/>
    <mergeCell ref="A22:C23"/>
    <mergeCell ref="D22:D23"/>
    <mergeCell ref="E22:V22"/>
    <mergeCell ref="E23:H23"/>
    <mergeCell ref="I23:L23"/>
    <mergeCell ref="M23:Q23"/>
    <mergeCell ref="R23:V23"/>
    <mergeCell ref="A16:R16"/>
    <mergeCell ref="U16:V16"/>
    <mergeCell ref="C17:R17"/>
    <mergeCell ref="U17:V17"/>
    <mergeCell ref="A18:D18"/>
    <mergeCell ref="U18:V18"/>
    <mergeCell ref="A13:R13"/>
    <mergeCell ref="U13:V13"/>
    <mergeCell ref="A14:R14"/>
    <mergeCell ref="U14:V14"/>
    <mergeCell ref="A15:R15"/>
    <mergeCell ref="U15:V15"/>
    <mergeCell ref="P7:V7"/>
    <mergeCell ref="A9:V9"/>
    <mergeCell ref="A10:V10"/>
    <mergeCell ref="A11:R11"/>
    <mergeCell ref="U11:V11"/>
    <mergeCell ref="A12:R12"/>
    <mergeCell ref="U12:V12"/>
    <mergeCell ref="P1:V1"/>
    <mergeCell ref="P2:V2"/>
    <mergeCell ref="P3:V3"/>
    <mergeCell ref="P4:V4"/>
    <mergeCell ref="P5:V5"/>
    <mergeCell ref="P6:V6"/>
  </mergeCells>
  <printOptions horizontalCentered="1"/>
  <pageMargins left="0" right="0" top="0.78740157480314965" bottom="0.59055118110236227" header="0.31496062992125984" footer="0.31496062992125984"/>
  <pageSetup paperSize="9" scale="55" orientation="landscape" r:id="rId1"/>
  <headerFooter scaleWithDoc="0"/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S57"/>
  <sheetViews>
    <sheetView topLeftCell="C8" zoomScaleSheetLayoutView="90" workbookViewId="0">
      <selection activeCell="E25" sqref="E25:V25"/>
    </sheetView>
  </sheetViews>
  <sheetFormatPr defaultRowHeight="12.75"/>
  <cols>
    <col min="1" max="1" width="4.140625" style="253" customWidth="1"/>
    <col min="2" max="2" width="30.7109375" style="253" customWidth="1"/>
    <col min="3" max="3" width="22.140625" style="253" customWidth="1"/>
    <col min="4" max="4" width="18" style="253" customWidth="1"/>
    <col min="5" max="5" width="18.5703125" style="253" customWidth="1"/>
    <col min="6" max="6" width="14.28515625" style="253" customWidth="1"/>
    <col min="7" max="7" width="6.85546875" style="253" customWidth="1"/>
    <col min="8" max="8" width="7" style="253" customWidth="1"/>
    <col min="9" max="9" width="8.85546875" style="253" customWidth="1"/>
    <col min="10" max="10" width="8.7109375" style="253" customWidth="1"/>
    <col min="11" max="11" width="9.5703125" style="253" customWidth="1"/>
    <col min="12" max="12" width="8.7109375" style="253" customWidth="1"/>
    <col min="13" max="14" width="6.28515625" style="253" customWidth="1"/>
    <col min="15" max="15" width="8.42578125" style="253" customWidth="1"/>
    <col min="16" max="16" width="7.42578125" style="253" customWidth="1"/>
    <col min="17" max="17" width="8.5703125" style="253" customWidth="1"/>
    <col min="18" max="19" width="7.5703125" style="253" customWidth="1"/>
    <col min="20" max="20" width="8.140625" style="253" customWidth="1"/>
    <col min="21" max="21" width="8.85546875" style="253" customWidth="1"/>
    <col min="22" max="22" width="9.7109375" style="253" customWidth="1"/>
    <col min="23" max="256" width="9.140625" style="253"/>
    <col min="257" max="257" width="4.140625" style="253" customWidth="1"/>
    <col min="258" max="258" width="8.85546875" style="253" customWidth="1"/>
    <col min="259" max="259" width="18.28515625" style="253" customWidth="1"/>
    <col min="260" max="260" width="16.42578125" style="253" customWidth="1"/>
    <col min="261" max="261" width="12.42578125" style="253" customWidth="1"/>
    <col min="262" max="262" width="17.7109375" style="253" customWidth="1"/>
    <col min="263" max="264" width="8.42578125" style="253" customWidth="1"/>
    <col min="265" max="268" width="11.42578125" style="253" customWidth="1"/>
    <col min="269" max="270" width="8" style="253" customWidth="1"/>
    <col min="271" max="271" width="10.85546875" style="253" customWidth="1"/>
    <col min="272" max="272" width="10.140625" style="253" customWidth="1"/>
    <col min="273" max="273" width="9.42578125" style="253" customWidth="1"/>
    <col min="274" max="275" width="7.5703125" style="253" customWidth="1"/>
    <col min="276" max="276" width="9.42578125" style="253" customWidth="1"/>
    <col min="277" max="277" width="10.28515625" style="253" customWidth="1"/>
    <col min="278" max="278" width="10.85546875" style="253" customWidth="1"/>
    <col min="279" max="512" width="9.140625" style="253"/>
    <col min="513" max="513" width="4.140625" style="253" customWidth="1"/>
    <col min="514" max="514" width="8.85546875" style="253" customWidth="1"/>
    <col min="515" max="515" width="18.28515625" style="253" customWidth="1"/>
    <col min="516" max="516" width="16.42578125" style="253" customWidth="1"/>
    <col min="517" max="517" width="12.42578125" style="253" customWidth="1"/>
    <col min="518" max="518" width="17.7109375" style="253" customWidth="1"/>
    <col min="519" max="520" width="8.42578125" style="253" customWidth="1"/>
    <col min="521" max="524" width="11.42578125" style="253" customWidth="1"/>
    <col min="525" max="526" width="8" style="253" customWidth="1"/>
    <col min="527" max="527" width="10.85546875" style="253" customWidth="1"/>
    <col min="528" max="528" width="10.140625" style="253" customWidth="1"/>
    <col min="529" max="529" width="9.42578125" style="253" customWidth="1"/>
    <col min="530" max="531" width="7.5703125" style="253" customWidth="1"/>
    <col min="532" max="532" width="9.42578125" style="253" customWidth="1"/>
    <col min="533" max="533" width="10.28515625" style="253" customWidth="1"/>
    <col min="534" max="534" width="10.85546875" style="253" customWidth="1"/>
    <col min="535" max="768" width="9.140625" style="253"/>
    <col min="769" max="769" width="4.140625" style="253" customWidth="1"/>
    <col min="770" max="770" width="8.85546875" style="253" customWidth="1"/>
    <col min="771" max="771" width="18.28515625" style="253" customWidth="1"/>
    <col min="772" max="772" width="16.42578125" style="253" customWidth="1"/>
    <col min="773" max="773" width="12.42578125" style="253" customWidth="1"/>
    <col min="774" max="774" width="17.7109375" style="253" customWidth="1"/>
    <col min="775" max="776" width="8.42578125" style="253" customWidth="1"/>
    <col min="777" max="780" width="11.42578125" style="253" customWidth="1"/>
    <col min="781" max="782" width="8" style="253" customWidth="1"/>
    <col min="783" max="783" width="10.85546875" style="253" customWidth="1"/>
    <col min="784" max="784" width="10.140625" style="253" customWidth="1"/>
    <col min="785" max="785" width="9.42578125" style="253" customWidth="1"/>
    <col min="786" max="787" width="7.5703125" style="253" customWidth="1"/>
    <col min="788" max="788" width="9.42578125" style="253" customWidth="1"/>
    <col min="789" max="789" width="10.28515625" style="253" customWidth="1"/>
    <col min="790" max="790" width="10.85546875" style="253" customWidth="1"/>
    <col min="791" max="1024" width="9.140625" style="253"/>
    <col min="1025" max="1025" width="4.140625" style="253" customWidth="1"/>
    <col min="1026" max="1026" width="8.85546875" style="253" customWidth="1"/>
    <col min="1027" max="1027" width="18.28515625" style="253" customWidth="1"/>
    <col min="1028" max="1028" width="16.42578125" style="253" customWidth="1"/>
    <col min="1029" max="1029" width="12.42578125" style="253" customWidth="1"/>
    <col min="1030" max="1030" width="17.7109375" style="253" customWidth="1"/>
    <col min="1031" max="1032" width="8.42578125" style="253" customWidth="1"/>
    <col min="1033" max="1036" width="11.42578125" style="253" customWidth="1"/>
    <col min="1037" max="1038" width="8" style="253" customWidth="1"/>
    <col min="1039" max="1039" width="10.85546875" style="253" customWidth="1"/>
    <col min="1040" max="1040" width="10.140625" style="253" customWidth="1"/>
    <col min="1041" max="1041" width="9.42578125" style="253" customWidth="1"/>
    <col min="1042" max="1043" width="7.5703125" style="253" customWidth="1"/>
    <col min="1044" max="1044" width="9.42578125" style="253" customWidth="1"/>
    <col min="1045" max="1045" width="10.28515625" style="253" customWidth="1"/>
    <col min="1046" max="1046" width="10.85546875" style="253" customWidth="1"/>
    <col min="1047" max="1280" width="9.140625" style="253"/>
    <col min="1281" max="1281" width="4.140625" style="253" customWidth="1"/>
    <col min="1282" max="1282" width="8.85546875" style="253" customWidth="1"/>
    <col min="1283" max="1283" width="18.28515625" style="253" customWidth="1"/>
    <col min="1284" max="1284" width="16.42578125" style="253" customWidth="1"/>
    <col min="1285" max="1285" width="12.42578125" style="253" customWidth="1"/>
    <col min="1286" max="1286" width="17.7109375" style="253" customWidth="1"/>
    <col min="1287" max="1288" width="8.42578125" style="253" customWidth="1"/>
    <col min="1289" max="1292" width="11.42578125" style="253" customWidth="1"/>
    <col min="1293" max="1294" width="8" style="253" customWidth="1"/>
    <col min="1295" max="1295" width="10.85546875" style="253" customWidth="1"/>
    <col min="1296" max="1296" width="10.140625" style="253" customWidth="1"/>
    <col min="1297" max="1297" width="9.42578125" style="253" customWidth="1"/>
    <col min="1298" max="1299" width="7.5703125" style="253" customWidth="1"/>
    <col min="1300" max="1300" width="9.42578125" style="253" customWidth="1"/>
    <col min="1301" max="1301" width="10.28515625" style="253" customWidth="1"/>
    <col min="1302" max="1302" width="10.85546875" style="253" customWidth="1"/>
    <col min="1303" max="1536" width="9.140625" style="253"/>
    <col min="1537" max="1537" width="4.140625" style="253" customWidth="1"/>
    <col min="1538" max="1538" width="8.85546875" style="253" customWidth="1"/>
    <col min="1539" max="1539" width="18.28515625" style="253" customWidth="1"/>
    <col min="1540" max="1540" width="16.42578125" style="253" customWidth="1"/>
    <col min="1541" max="1541" width="12.42578125" style="253" customWidth="1"/>
    <col min="1542" max="1542" width="17.7109375" style="253" customWidth="1"/>
    <col min="1543" max="1544" width="8.42578125" style="253" customWidth="1"/>
    <col min="1545" max="1548" width="11.42578125" style="253" customWidth="1"/>
    <col min="1549" max="1550" width="8" style="253" customWidth="1"/>
    <col min="1551" max="1551" width="10.85546875" style="253" customWidth="1"/>
    <col min="1552" max="1552" width="10.140625" style="253" customWidth="1"/>
    <col min="1553" max="1553" width="9.42578125" style="253" customWidth="1"/>
    <col min="1554" max="1555" width="7.5703125" style="253" customWidth="1"/>
    <col min="1556" max="1556" width="9.42578125" style="253" customWidth="1"/>
    <col min="1557" max="1557" width="10.28515625" style="253" customWidth="1"/>
    <col min="1558" max="1558" width="10.85546875" style="253" customWidth="1"/>
    <col min="1559" max="1792" width="9.140625" style="253"/>
    <col min="1793" max="1793" width="4.140625" style="253" customWidth="1"/>
    <col min="1794" max="1794" width="8.85546875" style="253" customWidth="1"/>
    <col min="1795" max="1795" width="18.28515625" style="253" customWidth="1"/>
    <col min="1796" max="1796" width="16.42578125" style="253" customWidth="1"/>
    <col min="1797" max="1797" width="12.42578125" style="253" customWidth="1"/>
    <col min="1798" max="1798" width="17.7109375" style="253" customWidth="1"/>
    <col min="1799" max="1800" width="8.42578125" style="253" customWidth="1"/>
    <col min="1801" max="1804" width="11.42578125" style="253" customWidth="1"/>
    <col min="1805" max="1806" width="8" style="253" customWidth="1"/>
    <col min="1807" max="1807" width="10.85546875" style="253" customWidth="1"/>
    <col min="1808" max="1808" width="10.140625" style="253" customWidth="1"/>
    <col min="1809" max="1809" width="9.42578125" style="253" customWidth="1"/>
    <col min="1810" max="1811" width="7.5703125" style="253" customWidth="1"/>
    <col min="1812" max="1812" width="9.42578125" style="253" customWidth="1"/>
    <col min="1813" max="1813" width="10.28515625" style="253" customWidth="1"/>
    <col min="1814" max="1814" width="10.85546875" style="253" customWidth="1"/>
    <col min="1815" max="2048" width="9.140625" style="253"/>
    <col min="2049" max="2049" width="4.140625" style="253" customWidth="1"/>
    <col min="2050" max="2050" width="8.85546875" style="253" customWidth="1"/>
    <col min="2051" max="2051" width="18.28515625" style="253" customWidth="1"/>
    <col min="2052" max="2052" width="16.42578125" style="253" customWidth="1"/>
    <col min="2053" max="2053" width="12.42578125" style="253" customWidth="1"/>
    <col min="2054" max="2054" width="17.7109375" style="253" customWidth="1"/>
    <col min="2055" max="2056" width="8.42578125" style="253" customWidth="1"/>
    <col min="2057" max="2060" width="11.42578125" style="253" customWidth="1"/>
    <col min="2061" max="2062" width="8" style="253" customWidth="1"/>
    <col min="2063" max="2063" width="10.85546875" style="253" customWidth="1"/>
    <col min="2064" max="2064" width="10.140625" style="253" customWidth="1"/>
    <col min="2065" max="2065" width="9.42578125" style="253" customWidth="1"/>
    <col min="2066" max="2067" width="7.5703125" style="253" customWidth="1"/>
    <col min="2068" max="2068" width="9.42578125" style="253" customWidth="1"/>
    <col min="2069" max="2069" width="10.28515625" style="253" customWidth="1"/>
    <col min="2070" max="2070" width="10.85546875" style="253" customWidth="1"/>
    <col min="2071" max="2304" width="9.140625" style="253"/>
    <col min="2305" max="2305" width="4.140625" style="253" customWidth="1"/>
    <col min="2306" max="2306" width="8.85546875" style="253" customWidth="1"/>
    <col min="2307" max="2307" width="18.28515625" style="253" customWidth="1"/>
    <col min="2308" max="2308" width="16.42578125" style="253" customWidth="1"/>
    <col min="2309" max="2309" width="12.42578125" style="253" customWidth="1"/>
    <col min="2310" max="2310" width="17.7109375" style="253" customWidth="1"/>
    <col min="2311" max="2312" width="8.42578125" style="253" customWidth="1"/>
    <col min="2313" max="2316" width="11.42578125" style="253" customWidth="1"/>
    <col min="2317" max="2318" width="8" style="253" customWidth="1"/>
    <col min="2319" max="2319" width="10.85546875" style="253" customWidth="1"/>
    <col min="2320" max="2320" width="10.140625" style="253" customWidth="1"/>
    <col min="2321" max="2321" width="9.42578125" style="253" customWidth="1"/>
    <col min="2322" max="2323" width="7.5703125" style="253" customWidth="1"/>
    <col min="2324" max="2324" width="9.42578125" style="253" customWidth="1"/>
    <col min="2325" max="2325" width="10.28515625" style="253" customWidth="1"/>
    <col min="2326" max="2326" width="10.85546875" style="253" customWidth="1"/>
    <col min="2327" max="2560" width="9.140625" style="253"/>
    <col min="2561" max="2561" width="4.140625" style="253" customWidth="1"/>
    <col min="2562" max="2562" width="8.85546875" style="253" customWidth="1"/>
    <col min="2563" max="2563" width="18.28515625" style="253" customWidth="1"/>
    <col min="2564" max="2564" width="16.42578125" style="253" customWidth="1"/>
    <col min="2565" max="2565" width="12.42578125" style="253" customWidth="1"/>
    <col min="2566" max="2566" width="17.7109375" style="253" customWidth="1"/>
    <col min="2567" max="2568" width="8.42578125" style="253" customWidth="1"/>
    <col min="2569" max="2572" width="11.42578125" style="253" customWidth="1"/>
    <col min="2573" max="2574" width="8" style="253" customWidth="1"/>
    <col min="2575" max="2575" width="10.85546875" style="253" customWidth="1"/>
    <col min="2576" max="2576" width="10.140625" style="253" customWidth="1"/>
    <col min="2577" max="2577" width="9.42578125" style="253" customWidth="1"/>
    <col min="2578" max="2579" width="7.5703125" style="253" customWidth="1"/>
    <col min="2580" max="2580" width="9.42578125" style="253" customWidth="1"/>
    <col min="2581" max="2581" width="10.28515625" style="253" customWidth="1"/>
    <col min="2582" max="2582" width="10.85546875" style="253" customWidth="1"/>
    <col min="2583" max="2816" width="9.140625" style="253"/>
    <col min="2817" max="2817" width="4.140625" style="253" customWidth="1"/>
    <col min="2818" max="2818" width="8.85546875" style="253" customWidth="1"/>
    <col min="2819" max="2819" width="18.28515625" style="253" customWidth="1"/>
    <col min="2820" max="2820" width="16.42578125" style="253" customWidth="1"/>
    <col min="2821" max="2821" width="12.42578125" style="253" customWidth="1"/>
    <col min="2822" max="2822" width="17.7109375" style="253" customWidth="1"/>
    <col min="2823" max="2824" width="8.42578125" style="253" customWidth="1"/>
    <col min="2825" max="2828" width="11.42578125" style="253" customWidth="1"/>
    <col min="2829" max="2830" width="8" style="253" customWidth="1"/>
    <col min="2831" max="2831" width="10.85546875" style="253" customWidth="1"/>
    <col min="2832" max="2832" width="10.140625" style="253" customWidth="1"/>
    <col min="2833" max="2833" width="9.42578125" style="253" customWidth="1"/>
    <col min="2834" max="2835" width="7.5703125" style="253" customWidth="1"/>
    <col min="2836" max="2836" width="9.42578125" style="253" customWidth="1"/>
    <col min="2837" max="2837" width="10.28515625" style="253" customWidth="1"/>
    <col min="2838" max="2838" width="10.85546875" style="253" customWidth="1"/>
    <col min="2839" max="3072" width="9.140625" style="253"/>
    <col min="3073" max="3073" width="4.140625" style="253" customWidth="1"/>
    <col min="3074" max="3074" width="8.85546875" style="253" customWidth="1"/>
    <col min="3075" max="3075" width="18.28515625" style="253" customWidth="1"/>
    <col min="3076" max="3076" width="16.42578125" style="253" customWidth="1"/>
    <col min="3077" max="3077" width="12.42578125" style="253" customWidth="1"/>
    <col min="3078" max="3078" width="17.7109375" style="253" customWidth="1"/>
    <col min="3079" max="3080" width="8.42578125" style="253" customWidth="1"/>
    <col min="3081" max="3084" width="11.42578125" style="253" customWidth="1"/>
    <col min="3085" max="3086" width="8" style="253" customWidth="1"/>
    <col min="3087" max="3087" width="10.85546875" style="253" customWidth="1"/>
    <col min="3088" max="3088" width="10.140625" style="253" customWidth="1"/>
    <col min="3089" max="3089" width="9.42578125" style="253" customWidth="1"/>
    <col min="3090" max="3091" width="7.5703125" style="253" customWidth="1"/>
    <col min="3092" max="3092" width="9.42578125" style="253" customWidth="1"/>
    <col min="3093" max="3093" width="10.28515625" style="253" customWidth="1"/>
    <col min="3094" max="3094" width="10.85546875" style="253" customWidth="1"/>
    <col min="3095" max="3328" width="9.140625" style="253"/>
    <col min="3329" max="3329" width="4.140625" style="253" customWidth="1"/>
    <col min="3330" max="3330" width="8.85546875" style="253" customWidth="1"/>
    <col min="3331" max="3331" width="18.28515625" style="253" customWidth="1"/>
    <col min="3332" max="3332" width="16.42578125" style="253" customWidth="1"/>
    <col min="3333" max="3333" width="12.42578125" style="253" customWidth="1"/>
    <col min="3334" max="3334" width="17.7109375" style="253" customWidth="1"/>
    <col min="3335" max="3336" width="8.42578125" style="253" customWidth="1"/>
    <col min="3337" max="3340" width="11.42578125" style="253" customWidth="1"/>
    <col min="3341" max="3342" width="8" style="253" customWidth="1"/>
    <col min="3343" max="3343" width="10.85546875" style="253" customWidth="1"/>
    <col min="3344" max="3344" width="10.140625" style="253" customWidth="1"/>
    <col min="3345" max="3345" width="9.42578125" style="253" customWidth="1"/>
    <col min="3346" max="3347" width="7.5703125" style="253" customWidth="1"/>
    <col min="3348" max="3348" width="9.42578125" style="253" customWidth="1"/>
    <col min="3349" max="3349" width="10.28515625" style="253" customWidth="1"/>
    <col min="3350" max="3350" width="10.85546875" style="253" customWidth="1"/>
    <col min="3351" max="3584" width="9.140625" style="253"/>
    <col min="3585" max="3585" width="4.140625" style="253" customWidth="1"/>
    <col min="3586" max="3586" width="8.85546875" style="253" customWidth="1"/>
    <col min="3587" max="3587" width="18.28515625" style="253" customWidth="1"/>
    <col min="3588" max="3588" width="16.42578125" style="253" customWidth="1"/>
    <col min="3589" max="3589" width="12.42578125" style="253" customWidth="1"/>
    <col min="3590" max="3590" width="17.7109375" style="253" customWidth="1"/>
    <col min="3591" max="3592" width="8.42578125" style="253" customWidth="1"/>
    <col min="3593" max="3596" width="11.42578125" style="253" customWidth="1"/>
    <col min="3597" max="3598" width="8" style="253" customWidth="1"/>
    <col min="3599" max="3599" width="10.85546875" style="253" customWidth="1"/>
    <col min="3600" max="3600" width="10.140625" style="253" customWidth="1"/>
    <col min="3601" max="3601" width="9.42578125" style="253" customWidth="1"/>
    <col min="3602" max="3603" width="7.5703125" style="253" customWidth="1"/>
    <col min="3604" max="3604" width="9.42578125" style="253" customWidth="1"/>
    <col min="3605" max="3605" width="10.28515625" style="253" customWidth="1"/>
    <col min="3606" max="3606" width="10.85546875" style="253" customWidth="1"/>
    <col min="3607" max="3840" width="9.140625" style="253"/>
    <col min="3841" max="3841" width="4.140625" style="253" customWidth="1"/>
    <col min="3842" max="3842" width="8.85546875" style="253" customWidth="1"/>
    <col min="3843" max="3843" width="18.28515625" style="253" customWidth="1"/>
    <col min="3844" max="3844" width="16.42578125" style="253" customWidth="1"/>
    <col min="3845" max="3845" width="12.42578125" style="253" customWidth="1"/>
    <col min="3846" max="3846" width="17.7109375" style="253" customWidth="1"/>
    <col min="3847" max="3848" width="8.42578125" style="253" customWidth="1"/>
    <col min="3849" max="3852" width="11.42578125" style="253" customWidth="1"/>
    <col min="3853" max="3854" width="8" style="253" customWidth="1"/>
    <col min="3855" max="3855" width="10.85546875" style="253" customWidth="1"/>
    <col min="3856" max="3856" width="10.140625" style="253" customWidth="1"/>
    <col min="3857" max="3857" width="9.42578125" style="253" customWidth="1"/>
    <col min="3858" max="3859" width="7.5703125" style="253" customWidth="1"/>
    <col min="3860" max="3860" width="9.42578125" style="253" customWidth="1"/>
    <col min="3861" max="3861" width="10.28515625" style="253" customWidth="1"/>
    <col min="3862" max="3862" width="10.85546875" style="253" customWidth="1"/>
    <col min="3863" max="4096" width="9.140625" style="253"/>
    <col min="4097" max="4097" width="4.140625" style="253" customWidth="1"/>
    <col min="4098" max="4098" width="8.85546875" style="253" customWidth="1"/>
    <col min="4099" max="4099" width="18.28515625" style="253" customWidth="1"/>
    <col min="4100" max="4100" width="16.42578125" style="253" customWidth="1"/>
    <col min="4101" max="4101" width="12.42578125" style="253" customWidth="1"/>
    <col min="4102" max="4102" width="17.7109375" style="253" customWidth="1"/>
    <col min="4103" max="4104" width="8.42578125" style="253" customWidth="1"/>
    <col min="4105" max="4108" width="11.42578125" style="253" customWidth="1"/>
    <col min="4109" max="4110" width="8" style="253" customWidth="1"/>
    <col min="4111" max="4111" width="10.85546875" style="253" customWidth="1"/>
    <col min="4112" max="4112" width="10.140625" style="253" customWidth="1"/>
    <col min="4113" max="4113" width="9.42578125" style="253" customWidth="1"/>
    <col min="4114" max="4115" width="7.5703125" style="253" customWidth="1"/>
    <col min="4116" max="4116" width="9.42578125" style="253" customWidth="1"/>
    <col min="4117" max="4117" width="10.28515625" style="253" customWidth="1"/>
    <col min="4118" max="4118" width="10.85546875" style="253" customWidth="1"/>
    <col min="4119" max="4352" width="9.140625" style="253"/>
    <col min="4353" max="4353" width="4.140625" style="253" customWidth="1"/>
    <col min="4354" max="4354" width="8.85546875" style="253" customWidth="1"/>
    <col min="4355" max="4355" width="18.28515625" style="253" customWidth="1"/>
    <col min="4356" max="4356" width="16.42578125" style="253" customWidth="1"/>
    <col min="4357" max="4357" width="12.42578125" style="253" customWidth="1"/>
    <col min="4358" max="4358" width="17.7109375" style="253" customWidth="1"/>
    <col min="4359" max="4360" width="8.42578125" style="253" customWidth="1"/>
    <col min="4361" max="4364" width="11.42578125" style="253" customWidth="1"/>
    <col min="4365" max="4366" width="8" style="253" customWidth="1"/>
    <col min="4367" max="4367" width="10.85546875" style="253" customWidth="1"/>
    <col min="4368" max="4368" width="10.140625" style="253" customWidth="1"/>
    <col min="4369" max="4369" width="9.42578125" style="253" customWidth="1"/>
    <col min="4370" max="4371" width="7.5703125" style="253" customWidth="1"/>
    <col min="4372" max="4372" width="9.42578125" style="253" customWidth="1"/>
    <col min="4373" max="4373" width="10.28515625" style="253" customWidth="1"/>
    <col min="4374" max="4374" width="10.85546875" style="253" customWidth="1"/>
    <col min="4375" max="4608" width="9.140625" style="253"/>
    <col min="4609" max="4609" width="4.140625" style="253" customWidth="1"/>
    <col min="4610" max="4610" width="8.85546875" style="253" customWidth="1"/>
    <col min="4611" max="4611" width="18.28515625" style="253" customWidth="1"/>
    <col min="4612" max="4612" width="16.42578125" style="253" customWidth="1"/>
    <col min="4613" max="4613" width="12.42578125" style="253" customWidth="1"/>
    <col min="4614" max="4614" width="17.7109375" style="253" customWidth="1"/>
    <col min="4615" max="4616" width="8.42578125" style="253" customWidth="1"/>
    <col min="4617" max="4620" width="11.42578125" style="253" customWidth="1"/>
    <col min="4621" max="4622" width="8" style="253" customWidth="1"/>
    <col min="4623" max="4623" width="10.85546875" style="253" customWidth="1"/>
    <col min="4624" max="4624" width="10.140625" style="253" customWidth="1"/>
    <col min="4625" max="4625" width="9.42578125" style="253" customWidth="1"/>
    <col min="4626" max="4627" width="7.5703125" style="253" customWidth="1"/>
    <col min="4628" max="4628" width="9.42578125" style="253" customWidth="1"/>
    <col min="4629" max="4629" width="10.28515625" style="253" customWidth="1"/>
    <col min="4630" max="4630" width="10.85546875" style="253" customWidth="1"/>
    <col min="4631" max="4864" width="9.140625" style="253"/>
    <col min="4865" max="4865" width="4.140625" style="253" customWidth="1"/>
    <col min="4866" max="4866" width="8.85546875" style="253" customWidth="1"/>
    <col min="4867" max="4867" width="18.28515625" style="253" customWidth="1"/>
    <col min="4868" max="4868" width="16.42578125" style="253" customWidth="1"/>
    <col min="4869" max="4869" width="12.42578125" style="253" customWidth="1"/>
    <col min="4870" max="4870" width="17.7109375" style="253" customWidth="1"/>
    <col min="4871" max="4872" width="8.42578125" style="253" customWidth="1"/>
    <col min="4873" max="4876" width="11.42578125" style="253" customWidth="1"/>
    <col min="4877" max="4878" width="8" style="253" customWidth="1"/>
    <col min="4879" max="4879" width="10.85546875" style="253" customWidth="1"/>
    <col min="4880" max="4880" width="10.140625" style="253" customWidth="1"/>
    <col min="4881" max="4881" width="9.42578125" style="253" customWidth="1"/>
    <col min="4882" max="4883" width="7.5703125" style="253" customWidth="1"/>
    <col min="4884" max="4884" width="9.42578125" style="253" customWidth="1"/>
    <col min="4885" max="4885" width="10.28515625" style="253" customWidth="1"/>
    <col min="4886" max="4886" width="10.85546875" style="253" customWidth="1"/>
    <col min="4887" max="5120" width="9.140625" style="253"/>
    <col min="5121" max="5121" width="4.140625" style="253" customWidth="1"/>
    <col min="5122" max="5122" width="8.85546875" style="253" customWidth="1"/>
    <col min="5123" max="5123" width="18.28515625" style="253" customWidth="1"/>
    <col min="5124" max="5124" width="16.42578125" style="253" customWidth="1"/>
    <col min="5125" max="5125" width="12.42578125" style="253" customWidth="1"/>
    <col min="5126" max="5126" width="17.7109375" style="253" customWidth="1"/>
    <col min="5127" max="5128" width="8.42578125" style="253" customWidth="1"/>
    <col min="5129" max="5132" width="11.42578125" style="253" customWidth="1"/>
    <col min="5133" max="5134" width="8" style="253" customWidth="1"/>
    <col min="5135" max="5135" width="10.85546875" style="253" customWidth="1"/>
    <col min="5136" max="5136" width="10.140625" style="253" customWidth="1"/>
    <col min="5137" max="5137" width="9.42578125" style="253" customWidth="1"/>
    <col min="5138" max="5139" width="7.5703125" style="253" customWidth="1"/>
    <col min="5140" max="5140" width="9.42578125" style="253" customWidth="1"/>
    <col min="5141" max="5141" width="10.28515625" style="253" customWidth="1"/>
    <col min="5142" max="5142" width="10.85546875" style="253" customWidth="1"/>
    <col min="5143" max="5376" width="9.140625" style="253"/>
    <col min="5377" max="5377" width="4.140625" style="253" customWidth="1"/>
    <col min="5378" max="5378" width="8.85546875" style="253" customWidth="1"/>
    <col min="5379" max="5379" width="18.28515625" style="253" customWidth="1"/>
    <col min="5380" max="5380" width="16.42578125" style="253" customWidth="1"/>
    <col min="5381" max="5381" width="12.42578125" style="253" customWidth="1"/>
    <col min="5382" max="5382" width="17.7109375" style="253" customWidth="1"/>
    <col min="5383" max="5384" width="8.42578125" style="253" customWidth="1"/>
    <col min="5385" max="5388" width="11.42578125" style="253" customWidth="1"/>
    <col min="5389" max="5390" width="8" style="253" customWidth="1"/>
    <col min="5391" max="5391" width="10.85546875" style="253" customWidth="1"/>
    <col min="5392" max="5392" width="10.140625" style="253" customWidth="1"/>
    <col min="5393" max="5393" width="9.42578125" style="253" customWidth="1"/>
    <col min="5394" max="5395" width="7.5703125" style="253" customWidth="1"/>
    <col min="5396" max="5396" width="9.42578125" style="253" customWidth="1"/>
    <col min="5397" max="5397" width="10.28515625" style="253" customWidth="1"/>
    <col min="5398" max="5398" width="10.85546875" style="253" customWidth="1"/>
    <col min="5399" max="5632" width="9.140625" style="253"/>
    <col min="5633" max="5633" width="4.140625" style="253" customWidth="1"/>
    <col min="5634" max="5634" width="8.85546875" style="253" customWidth="1"/>
    <col min="5635" max="5635" width="18.28515625" style="253" customWidth="1"/>
    <col min="5636" max="5636" width="16.42578125" style="253" customWidth="1"/>
    <col min="5637" max="5637" width="12.42578125" style="253" customWidth="1"/>
    <col min="5638" max="5638" width="17.7109375" style="253" customWidth="1"/>
    <col min="5639" max="5640" width="8.42578125" style="253" customWidth="1"/>
    <col min="5641" max="5644" width="11.42578125" style="253" customWidth="1"/>
    <col min="5645" max="5646" width="8" style="253" customWidth="1"/>
    <col min="5647" max="5647" width="10.85546875" style="253" customWidth="1"/>
    <col min="5648" max="5648" width="10.140625" style="253" customWidth="1"/>
    <col min="5649" max="5649" width="9.42578125" style="253" customWidth="1"/>
    <col min="5650" max="5651" width="7.5703125" style="253" customWidth="1"/>
    <col min="5652" max="5652" width="9.42578125" style="253" customWidth="1"/>
    <col min="5653" max="5653" width="10.28515625" style="253" customWidth="1"/>
    <col min="5654" max="5654" width="10.85546875" style="253" customWidth="1"/>
    <col min="5655" max="5888" width="9.140625" style="253"/>
    <col min="5889" max="5889" width="4.140625" style="253" customWidth="1"/>
    <col min="5890" max="5890" width="8.85546875" style="253" customWidth="1"/>
    <col min="5891" max="5891" width="18.28515625" style="253" customWidth="1"/>
    <col min="5892" max="5892" width="16.42578125" style="253" customWidth="1"/>
    <col min="5893" max="5893" width="12.42578125" style="253" customWidth="1"/>
    <col min="5894" max="5894" width="17.7109375" style="253" customWidth="1"/>
    <col min="5895" max="5896" width="8.42578125" style="253" customWidth="1"/>
    <col min="5897" max="5900" width="11.42578125" style="253" customWidth="1"/>
    <col min="5901" max="5902" width="8" style="253" customWidth="1"/>
    <col min="5903" max="5903" width="10.85546875" style="253" customWidth="1"/>
    <col min="5904" max="5904" width="10.140625" style="253" customWidth="1"/>
    <col min="5905" max="5905" width="9.42578125" style="253" customWidth="1"/>
    <col min="5906" max="5907" width="7.5703125" style="253" customWidth="1"/>
    <col min="5908" max="5908" width="9.42578125" style="253" customWidth="1"/>
    <col min="5909" max="5909" width="10.28515625" style="253" customWidth="1"/>
    <col min="5910" max="5910" width="10.85546875" style="253" customWidth="1"/>
    <col min="5911" max="6144" width="9.140625" style="253"/>
    <col min="6145" max="6145" width="4.140625" style="253" customWidth="1"/>
    <col min="6146" max="6146" width="8.85546875" style="253" customWidth="1"/>
    <col min="6147" max="6147" width="18.28515625" style="253" customWidth="1"/>
    <col min="6148" max="6148" width="16.42578125" style="253" customWidth="1"/>
    <col min="6149" max="6149" width="12.42578125" style="253" customWidth="1"/>
    <col min="6150" max="6150" width="17.7109375" style="253" customWidth="1"/>
    <col min="6151" max="6152" width="8.42578125" style="253" customWidth="1"/>
    <col min="6153" max="6156" width="11.42578125" style="253" customWidth="1"/>
    <col min="6157" max="6158" width="8" style="253" customWidth="1"/>
    <col min="6159" max="6159" width="10.85546875" style="253" customWidth="1"/>
    <col min="6160" max="6160" width="10.140625" style="253" customWidth="1"/>
    <col min="6161" max="6161" width="9.42578125" style="253" customWidth="1"/>
    <col min="6162" max="6163" width="7.5703125" style="253" customWidth="1"/>
    <col min="6164" max="6164" width="9.42578125" style="253" customWidth="1"/>
    <col min="6165" max="6165" width="10.28515625" style="253" customWidth="1"/>
    <col min="6166" max="6166" width="10.85546875" style="253" customWidth="1"/>
    <col min="6167" max="6400" width="9.140625" style="253"/>
    <col min="6401" max="6401" width="4.140625" style="253" customWidth="1"/>
    <col min="6402" max="6402" width="8.85546875" style="253" customWidth="1"/>
    <col min="6403" max="6403" width="18.28515625" style="253" customWidth="1"/>
    <col min="6404" max="6404" width="16.42578125" style="253" customWidth="1"/>
    <col min="6405" max="6405" width="12.42578125" style="253" customWidth="1"/>
    <col min="6406" max="6406" width="17.7109375" style="253" customWidth="1"/>
    <col min="6407" max="6408" width="8.42578125" style="253" customWidth="1"/>
    <col min="6409" max="6412" width="11.42578125" style="253" customWidth="1"/>
    <col min="6413" max="6414" width="8" style="253" customWidth="1"/>
    <col min="6415" max="6415" width="10.85546875" style="253" customWidth="1"/>
    <col min="6416" max="6416" width="10.140625" style="253" customWidth="1"/>
    <col min="6417" max="6417" width="9.42578125" style="253" customWidth="1"/>
    <col min="6418" max="6419" width="7.5703125" style="253" customWidth="1"/>
    <col min="6420" max="6420" width="9.42578125" style="253" customWidth="1"/>
    <col min="6421" max="6421" width="10.28515625" style="253" customWidth="1"/>
    <col min="6422" max="6422" width="10.85546875" style="253" customWidth="1"/>
    <col min="6423" max="6656" width="9.140625" style="253"/>
    <col min="6657" max="6657" width="4.140625" style="253" customWidth="1"/>
    <col min="6658" max="6658" width="8.85546875" style="253" customWidth="1"/>
    <col min="6659" max="6659" width="18.28515625" style="253" customWidth="1"/>
    <col min="6660" max="6660" width="16.42578125" style="253" customWidth="1"/>
    <col min="6661" max="6661" width="12.42578125" style="253" customWidth="1"/>
    <col min="6662" max="6662" width="17.7109375" style="253" customWidth="1"/>
    <col min="6663" max="6664" width="8.42578125" style="253" customWidth="1"/>
    <col min="6665" max="6668" width="11.42578125" style="253" customWidth="1"/>
    <col min="6669" max="6670" width="8" style="253" customWidth="1"/>
    <col min="6671" max="6671" width="10.85546875" style="253" customWidth="1"/>
    <col min="6672" max="6672" width="10.140625" style="253" customWidth="1"/>
    <col min="6673" max="6673" width="9.42578125" style="253" customWidth="1"/>
    <col min="6674" max="6675" width="7.5703125" style="253" customWidth="1"/>
    <col min="6676" max="6676" width="9.42578125" style="253" customWidth="1"/>
    <col min="6677" max="6677" width="10.28515625" style="253" customWidth="1"/>
    <col min="6678" max="6678" width="10.85546875" style="253" customWidth="1"/>
    <col min="6679" max="6912" width="9.140625" style="253"/>
    <col min="6913" max="6913" width="4.140625" style="253" customWidth="1"/>
    <col min="6914" max="6914" width="8.85546875" style="253" customWidth="1"/>
    <col min="6915" max="6915" width="18.28515625" style="253" customWidth="1"/>
    <col min="6916" max="6916" width="16.42578125" style="253" customWidth="1"/>
    <col min="6917" max="6917" width="12.42578125" style="253" customWidth="1"/>
    <col min="6918" max="6918" width="17.7109375" style="253" customWidth="1"/>
    <col min="6919" max="6920" width="8.42578125" style="253" customWidth="1"/>
    <col min="6921" max="6924" width="11.42578125" style="253" customWidth="1"/>
    <col min="6925" max="6926" width="8" style="253" customWidth="1"/>
    <col min="6927" max="6927" width="10.85546875" style="253" customWidth="1"/>
    <col min="6928" max="6928" width="10.140625" style="253" customWidth="1"/>
    <col min="6929" max="6929" width="9.42578125" style="253" customWidth="1"/>
    <col min="6930" max="6931" width="7.5703125" style="253" customWidth="1"/>
    <col min="6932" max="6932" width="9.42578125" style="253" customWidth="1"/>
    <col min="6933" max="6933" width="10.28515625" style="253" customWidth="1"/>
    <col min="6934" max="6934" width="10.85546875" style="253" customWidth="1"/>
    <col min="6935" max="7168" width="9.140625" style="253"/>
    <col min="7169" max="7169" width="4.140625" style="253" customWidth="1"/>
    <col min="7170" max="7170" width="8.85546875" style="253" customWidth="1"/>
    <col min="7171" max="7171" width="18.28515625" style="253" customWidth="1"/>
    <col min="7172" max="7172" width="16.42578125" style="253" customWidth="1"/>
    <col min="7173" max="7173" width="12.42578125" style="253" customWidth="1"/>
    <col min="7174" max="7174" width="17.7109375" style="253" customWidth="1"/>
    <col min="7175" max="7176" width="8.42578125" style="253" customWidth="1"/>
    <col min="7177" max="7180" width="11.42578125" style="253" customWidth="1"/>
    <col min="7181" max="7182" width="8" style="253" customWidth="1"/>
    <col min="7183" max="7183" width="10.85546875" style="253" customWidth="1"/>
    <col min="7184" max="7184" width="10.140625" style="253" customWidth="1"/>
    <col min="7185" max="7185" width="9.42578125" style="253" customWidth="1"/>
    <col min="7186" max="7187" width="7.5703125" style="253" customWidth="1"/>
    <col min="7188" max="7188" width="9.42578125" style="253" customWidth="1"/>
    <col min="7189" max="7189" width="10.28515625" style="253" customWidth="1"/>
    <col min="7190" max="7190" width="10.85546875" style="253" customWidth="1"/>
    <col min="7191" max="7424" width="9.140625" style="253"/>
    <col min="7425" max="7425" width="4.140625" style="253" customWidth="1"/>
    <col min="7426" max="7426" width="8.85546875" style="253" customWidth="1"/>
    <col min="7427" max="7427" width="18.28515625" style="253" customWidth="1"/>
    <col min="7428" max="7428" width="16.42578125" style="253" customWidth="1"/>
    <col min="7429" max="7429" width="12.42578125" style="253" customWidth="1"/>
    <col min="7430" max="7430" width="17.7109375" style="253" customWidth="1"/>
    <col min="7431" max="7432" width="8.42578125" style="253" customWidth="1"/>
    <col min="7433" max="7436" width="11.42578125" style="253" customWidth="1"/>
    <col min="7437" max="7438" width="8" style="253" customWidth="1"/>
    <col min="7439" max="7439" width="10.85546875" style="253" customWidth="1"/>
    <col min="7440" max="7440" width="10.140625" style="253" customWidth="1"/>
    <col min="7441" max="7441" width="9.42578125" style="253" customWidth="1"/>
    <col min="7442" max="7443" width="7.5703125" style="253" customWidth="1"/>
    <col min="7444" max="7444" width="9.42578125" style="253" customWidth="1"/>
    <col min="7445" max="7445" width="10.28515625" style="253" customWidth="1"/>
    <col min="7446" max="7446" width="10.85546875" style="253" customWidth="1"/>
    <col min="7447" max="7680" width="9.140625" style="253"/>
    <col min="7681" max="7681" width="4.140625" style="253" customWidth="1"/>
    <col min="7682" max="7682" width="8.85546875" style="253" customWidth="1"/>
    <col min="7683" max="7683" width="18.28515625" style="253" customWidth="1"/>
    <col min="7684" max="7684" width="16.42578125" style="253" customWidth="1"/>
    <col min="7685" max="7685" width="12.42578125" style="253" customWidth="1"/>
    <col min="7686" max="7686" width="17.7109375" style="253" customWidth="1"/>
    <col min="7687" max="7688" width="8.42578125" style="253" customWidth="1"/>
    <col min="7689" max="7692" width="11.42578125" style="253" customWidth="1"/>
    <col min="7693" max="7694" width="8" style="253" customWidth="1"/>
    <col min="7695" max="7695" width="10.85546875" style="253" customWidth="1"/>
    <col min="7696" max="7696" width="10.140625" style="253" customWidth="1"/>
    <col min="7697" max="7697" width="9.42578125" style="253" customWidth="1"/>
    <col min="7698" max="7699" width="7.5703125" style="253" customWidth="1"/>
    <col min="7700" max="7700" width="9.42578125" style="253" customWidth="1"/>
    <col min="7701" max="7701" width="10.28515625" style="253" customWidth="1"/>
    <col min="7702" max="7702" width="10.85546875" style="253" customWidth="1"/>
    <col min="7703" max="7936" width="9.140625" style="253"/>
    <col min="7937" max="7937" width="4.140625" style="253" customWidth="1"/>
    <col min="7938" max="7938" width="8.85546875" style="253" customWidth="1"/>
    <col min="7939" max="7939" width="18.28515625" style="253" customWidth="1"/>
    <col min="7940" max="7940" width="16.42578125" style="253" customWidth="1"/>
    <col min="7941" max="7941" width="12.42578125" style="253" customWidth="1"/>
    <col min="7942" max="7942" width="17.7109375" style="253" customWidth="1"/>
    <col min="7943" max="7944" width="8.42578125" style="253" customWidth="1"/>
    <col min="7945" max="7948" width="11.42578125" style="253" customWidth="1"/>
    <col min="7949" max="7950" width="8" style="253" customWidth="1"/>
    <col min="7951" max="7951" width="10.85546875" style="253" customWidth="1"/>
    <col min="7952" max="7952" width="10.140625" style="253" customWidth="1"/>
    <col min="7953" max="7953" width="9.42578125" style="253" customWidth="1"/>
    <col min="7954" max="7955" width="7.5703125" style="253" customWidth="1"/>
    <col min="7956" max="7956" width="9.42578125" style="253" customWidth="1"/>
    <col min="7957" max="7957" width="10.28515625" style="253" customWidth="1"/>
    <col min="7958" max="7958" width="10.85546875" style="253" customWidth="1"/>
    <col min="7959" max="8192" width="9.140625" style="253"/>
    <col min="8193" max="8193" width="4.140625" style="253" customWidth="1"/>
    <col min="8194" max="8194" width="8.85546875" style="253" customWidth="1"/>
    <col min="8195" max="8195" width="18.28515625" style="253" customWidth="1"/>
    <col min="8196" max="8196" width="16.42578125" style="253" customWidth="1"/>
    <col min="8197" max="8197" width="12.42578125" style="253" customWidth="1"/>
    <col min="8198" max="8198" width="17.7109375" style="253" customWidth="1"/>
    <col min="8199" max="8200" width="8.42578125" style="253" customWidth="1"/>
    <col min="8201" max="8204" width="11.42578125" style="253" customWidth="1"/>
    <col min="8205" max="8206" width="8" style="253" customWidth="1"/>
    <col min="8207" max="8207" width="10.85546875" style="253" customWidth="1"/>
    <col min="8208" max="8208" width="10.140625" style="253" customWidth="1"/>
    <col min="8209" max="8209" width="9.42578125" style="253" customWidth="1"/>
    <col min="8210" max="8211" width="7.5703125" style="253" customWidth="1"/>
    <col min="8212" max="8212" width="9.42578125" style="253" customWidth="1"/>
    <col min="8213" max="8213" width="10.28515625" style="253" customWidth="1"/>
    <col min="8214" max="8214" width="10.85546875" style="253" customWidth="1"/>
    <col min="8215" max="8448" width="9.140625" style="253"/>
    <col min="8449" max="8449" width="4.140625" style="253" customWidth="1"/>
    <col min="8450" max="8450" width="8.85546875" style="253" customWidth="1"/>
    <col min="8451" max="8451" width="18.28515625" style="253" customWidth="1"/>
    <col min="8452" max="8452" width="16.42578125" style="253" customWidth="1"/>
    <col min="8453" max="8453" width="12.42578125" style="253" customWidth="1"/>
    <col min="8454" max="8454" width="17.7109375" style="253" customWidth="1"/>
    <col min="8455" max="8456" width="8.42578125" style="253" customWidth="1"/>
    <col min="8457" max="8460" width="11.42578125" style="253" customWidth="1"/>
    <col min="8461" max="8462" width="8" style="253" customWidth="1"/>
    <col min="8463" max="8463" width="10.85546875" style="253" customWidth="1"/>
    <col min="8464" max="8464" width="10.140625" style="253" customWidth="1"/>
    <col min="8465" max="8465" width="9.42578125" style="253" customWidth="1"/>
    <col min="8466" max="8467" width="7.5703125" style="253" customWidth="1"/>
    <col min="8468" max="8468" width="9.42578125" style="253" customWidth="1"/>
    <col min="8469" max="8469" width="10.28515625" style="253" customWidth="1"/>
    <col min="8470" max="8470" width="10.85546875" style="253" customWidth="1"/>
    <col min="8471" max="8704" width="9.140625" style="253"/>
    <col min="8705" max="8705" width="4.140625" style="253" customWidth="1"/>
    <col min="8706" max="8706" width="8.85546875" style="253" customWidth="1"/>
    <col min="8707" max="8707" width="18.28515625" style="253" customWidth="1"/>
    <col min="8708" max="8708" width="16.42578125" style="253" customWidth="1"/>
    <col min="8709" max="8709" width="12.42578125" style="253" customWidth="1"/>
    <col min="8710" max="8710" width="17.7109375" style="253" customWidth="1"/>
    <col min="8711" max="8712" width="8.42578125" style="253" customWidth="1"/>
    <col min="8713" max="8716" width="11.42578125" style="253" customWidth="1"/>
    <col min="8717" max="8718" width="8" style="253" customWidth="1"/>
    <col min="8719" max="8719" width="10.85546875" style="253" customWidth="1"/>
    <col min="8720" max="8720" width="10.140625" style="253" customWidth="1"/>
    <col min="8721" max="8721" width="9.42578125" style="253" customWidth="1"/>
    <col min="8722" max="8723" width="7.5703125" style="253" customWidth="1"/>
    <col min="8724" max="8724" width="9.42578125" style="253" customWidth="1"/>
    <col min="8725" max="8725" width="10.28515625" style="253" customWidth="1"/>
    <col min="8726" max="8726" width="10.85546875" style="253" customWidth="1"/>
    <col min="8727" max="8960" width="9.140625" style="253"/>
    <col min="8961" max="8961" width="4.140625" style="253" customWidth="1"/>
    <col min="8962" max="8962" width="8.85546875" style="253" customWidth="1"/>
    <col min="8963" max="8963" width="18.28515625" style="253" customWidth="1"/>
    <col min="8964" max="8964" width="16.42578125" style="253" customWidth="1"/>
    <col min="8965" max="8965" width="12.42578125" style="253" customWidth="1"/>
    <col min="8966" max="8966" width="17.7109375" style="253" customWidth="1"/>
    <col min="8967" max="8968" width="8.42578125" style="253" customWidth="1"/>
    <col min="8969" max="8972" width="11.42578125" style="253" customWidth="1"/>
    <col min="8973" max="8974" width="8" style="253" customWidth="1"/>
    <col min="8975" max="8975" width="10.85546875" style="253" customWidth="1"/>
    <col min="8976" max="8976" width="10.140625" style="253" customWidth="1"/>
    <col min="8977" max="8977" width="9.42578125" style="253" customWidth="1"/>
    <col min="8978" max="8979" width="7.5703125" style="253" customWidth="1"/>
    <col min="8980" max="8980" width="9.42578125" style="253" customWidth="1"/>
    <col min="8981" max="8981" width="10.28515625" style="253" customWidth="1"/>
    <col min="8982" max="8982" width="10.85546875" style="253" customWidth="1"/>
    <col min="8983" max="9216" width="9.140625" style="253"/>
    <col min="9217" max="9217" width="4.140625" style="253" customWidth="1"/>
    <col min="9218" max="9218" width="8.85546875" style="253" customWidth="1"/>
    <col min="9219" max="9219" width="18.28515625" style="253" customWidth="1"/>
    <col min="9220" max="9220" width="16.42578125" style="253" customWidth="1"/>
    <col min="9221" max="9221" width="12.42578125" style="253" customWidth="1"/>
    <col min="9222" max="9222" width="17.7109375" style="253" customWidth="1"/>
    <col min="9223" max="9224" width="8.42578125" style="253" customWidth="1"/>
    <col min="9225" max="9228" width="11.42578125" style="253" customWidth="1"/>
    <col min="9229" max="9230" width="8" style="253" customWidth="1"/>
    <col min="9231" max="9231" width="10.85546875" style="253" customWidth="1"/>
    <col min="9232" max="9232" width="10.140625" style="253" customWidth="1"/>
    <col min="9233" max="9233" width="9.42578125" style="253" customWidth="1"/>
    <col min="9234" max="9235" width="7.5703125" style="253" customWidth="1"/>
    <col min="9236" max="9236" width="9.42578125" style="253" customWidth="1"/>
    <col min="9237" max="9237" width="10.28515625" style="253" customWidth="1"/>
    <col min="9238" max="9238" width="10.85546875" style="253" customWidth="1"/>
    <col min="9239" max="9472" width="9.140625" style="253"/>
    <col min="9473" max="9473" width="4.140625" style="253" customWidth="1"/>
    <col min="9474" max="9474" width="8.85546875" style="253" customWidth="1"/>
    <col min="9475" max="9475" width="18.28515625" style="253" customWidth="1"/>
    <col min="9476" max="9476" width="16.42578125" style="253" customWidth="1"/>
    <col min="9477" max="9477" width="12.42578125" style="253" customWidth="1"/>
    <col min="9478" max="9478" width="17.7109375" style="253" customWidth="1"/>
    <col min="9479" max="9480" width="8.42578125" style="253" customWidth="1"/>
    <col min="9481" max="9484" width="11.42578125" style="253" customWidth="1"/>
    <col min="9485" max="9486" width="8" style="253" customWidth="1"/>
    <col min="9487" max="9487" width="10.85546875" style="253" customWidth="1"/>
    <col min="9488" max="9488" width="10.140625" style="253" customWidth="1"/>
    <col min="9489" max="9489" width="9.42578125" style="253" customWidth="1"/>
    <col min="9490" max="9491" width="7.5703125" style="253" customWidth="1"/>
    <col min="9492" max="9492" width="9.42578125" style="253" customWidth="1"/>
    <col min="9493" max="9493" width="10.28515625" style="253" customWidth="1"/>
    <col min="9494" max="9494" width="10.85546875" style="253" customWidth="1"/>
    <col min="9495" max="9728" width="9.140625" style="253"/>
    <col min="9729" max="9729" width="4.140625" style="253" customWidth="1"/>
    <col min="9730" max="9730" width="8.85546875" style="253" customWidth="1"/>
    <col min="9731" max="9731" width="18.28515625" style="253" customWidth="1"/>
    <col min="9732" max="9732" width="16.42578125" style="253" customWidth="1"/>
    <col min="9733" max="9733" width="12.42578125" style="253" customWidth="1"/>
    <col min="9734" max="9734" width="17.7109375" style="253" customWidth="1"/>
    <col min="9735" max="9736" width="8.42578125" style="253" customWidth="1"/>
    <col min="9737" max="9740" width="11.42578125" style="253" customWidth="1"/>
    <col min="9741" max="9742" width="8" style="253" customWidth="1"/>
    <col min="9743" max="9743" width="10.85546875" style="253" customWidth="1"/>
    <col min="9744" max="9744" width="10.140625" style="253" customWidth="1"/>
    <col min="9745" max="9745" width="9.42578125" style="253" customWidth="1"/>
    <col min="9746" max="9747" width="7.5703125" style="253" customWidth="1"/>
    <col min="9748" max="9748" width="9.42578125" style="253" customWidth="1"/>
    <col min="9749" max="9749" width="10.28515625" style="253" customWidth="1"/>
    <col min="9750" max="9750" width="10.85546875" style="253" customWidth="1"/>
    <col min="9751" max="9984" width="9.140625" style="253"/>
    <col min="9985" max="9985" width="4.140625" style="253" customWidth="1"/>
    <col min="9986" max="9986" width="8.85546875" style="253" customWidth="1"/>
    <col min="9987" max="9987" width="18.28515625" style="253" customWidth="1"/>
    <col min="9988" max="9988" width="16.42578125" style="253" customWidth="1"/>
    <col min="9989" max="9989" width="12.42578125" style="253" customWidth="1"/>
    <col min="9990" max="9990" width="17.7109375" style="253" customWidth="1"/>
    <col min="9991" max="9992" width="8.42578125" style="253" customWidth="1"/>
    <col min="9993" max="9996" width="11.42578125" style="253" customWidth="1"/>
    <col min="9997" max="9998" width="8" style="253" customWidth="1"/>
    <col min="9999" max="9999" width="10.85546875" style="253" customWidth="1"/>
    <col min="10000" max="10000" width="10.140625" style="253" customWidth="1"/>
    <col min="10001" max="10001" width="9.42578125" style="253" customWidth="1"/>
    <col min="10002" max="10003" width="7.5703125" style="253" customWidth="1"/>
    <col min="10004" max="10004" width="9.42578125" style="253" customWidth="1"/>
    <col min="10005" max="10005" width="10.28515625" style="253" customWidth="1"/>
    <col min="10006" max="10006" width="10.85546875" style="253" customWidth="1"/>
    <col min="10007" max="10240" width="9.140625" style="253"/>
    <col min="10241" max="10241" width="4.140625" style="253" customWidth="1"/>
    <col min="10242" max="10242" width="8.85546875" style="253" customWidth="1"/>
    <col min="10243" max="10243" width="18.28515625" style="253" customWidth="1"/>
    <col min="10244" max="10244" width="16.42578125" style="253" customWidth="1"/>
    <col min="10245" max="10245" width="12.42578125" style="253" customWidth="1"/>
    <col min="10246" max="10246" width="17.7109375" style="253" customWidth="1"/>
    <col min="10247" max="10248" width="8.42578125" style="253" customWidth="1"/>
    <col min="10249" max="10252" width="11.42578125" style="253" customWidth="1"/>
    <col min="10253" max="10254" width="8" style="253" customWidth="1"/>
    <col min="10255" max="10255" width="10.85546875" style="253" customWidth="1"/>
    <col min="10256" max="10256" width="10.140625" style="253" customWidth="1"/>
    <col min="10257" max="10257" width="9.42578125" style="253" customWidth="1"/>
    <col min="10258" max="10259" width="7.5703125" style="253" customWidth="1"/>
    <col min="10260" max="10260" width="9.42578125" style="253" customWidth="1"/>
    <col min="10261" max="10261" width="10.28515625" style="253" customWidth="1"/>
    <col min="10262" max="10262" width="10.85546875" style="253" customWidth="1"/>
    <col min="10263" max="10496" width="9.140625" style="253"/>
    <col min="10497" max="10497" width="4.140625" style="253" customWidth="1"/>
    <col min="10498" max="10498" width="8.85546875" style="253" customWidth="1"/>
    <col min="10499" max="10499" width="18.28515625" style="253" customWidth="1"/>
    <col min="10500" max="10500" width="16.42578125" style="253" customWidth="1"/>
    <col min="10501" max="10501" width="12.42578125" style="253" customWidth="1"/>
    <col min="10502" max="10502" width="17.7109375" style="253" customWidth="1"/>
    <col min="10503" max="10504" width="8.42578125" style="253" customWidth="1"/>
    <col min="10505" max="10508" width="11.42578125" style="253" customWidth="1"/>
    <col min="10509" max="10510" width="8" style="253" customWidth="1"/>
    <col min="10511" max="10511" width="10.85546875" style="253" customWidth="1"/>
    <col min="10512" max="10512" width="10.140625" style="253" customWidth="1"/>
    <col min="10513" max="10513" width="9.42578125" style="253" customWidth="1"/>
    <col min="10514" max="10515" width="7.5703125" style="253" customWidth="1"/>
    <col min="10516" max="10516" width="9.42578125" style="253" customWidth="1"/>
    <col min="10517" max="10517" width="10.28515625" style="253" customWidth="1"/>
    <col min="10518" max="10518" width="10.85546875" style="253" customWidth="1"/>
    <col min="10519" max="10752" width="9.140625" style="253"/>
    <col min="10753" max="10753" width="4.140625" style="253" customWidth="1"/>
    <col min="10754" max="10754" width="8.85546875" style="253" customWidth="1"/>
    <col min="10755" max="10755" width="18.28515625" style="253" customWidth="1"/>
    <col min="10756" max="10756" width="16.42578125" style="253" customWidth="1"/>
    <col min="10757" max="10757" width="12.42578125" style="253" customWidth="1"/>
    <col min="10758" max="10758" width="17.7109375" style="253" customWidth="1"/>
    <col min="10759" max="10760" width="8.42578125" style="253" customWidth="1"/>
    <col min="10761" max="10764" width="11.42578125" style="253" customWidth="1"/>
    <col min="10765" max="10766" width="8" style="253" customWidth="1"/>
    <col min="10767" max="10767" width="10.85546875" style="253" customWidth="1"/>
    <col min="10768" max="10768" width="10.140625" style="253" customWidth="1"/>
    <col min="10769" max="10769" width="9.42578125" style="253" customWidth="1"/>
    <col min="10770" max="10771" width="7.5703125" style="253" customWidth="1"/>
    <col min="10772" max="10772" width="9.42578125" style="253" customWidth="1"/>
    <col min="10773" max="10773" width="10.28515625" style="253" customWidth="1"/>
    <col min="10774" max="10774" width="10.85546875" style="253" customWidth="1"/>
    <col min="10775" max="11008" width="9.140625" style="253"/>
    <col min="11009" max="11009" width="4.140625" style="253" customWidth="1"/>
    <col min="11010" max="11010" width="8.85546875" style="253" customWidth="1"/>
    <col min="11011" max="11011" width="18.28515625" style="253" customWidth="1"/>
    <col min="11012" max="11012" width="16.42578125" style="253" customWidth="1"/>
    <col min="11013" max="11013" width="12.42578125" style="253" customWidth="1"/>
    <col min="11014" max="11014" width="17.7109375" style="253" customWidth="1"/>
    <col min="11015" max="11016" width="8.42578125" style="253" customWidth="1"/>
    <col min="11017" max="11020" width="11.42578125" style="253" customWidth="1"/>
    <col min="11021" max="11022" width="8" style="253" customWidth="1"/>
    <col min="11023" max="11023" width="10.85546875" style="253" customWidth="1"/>
    <col min="11024" max="11024" width="10.140625" style="253" customWidth="1"/>
    <col min="11025" max="11025" width="9.42578125" style="253" customWidth="1"/>
    <col min="11026" max="11027" width="7.5703125" style="253" customWidth="1"/>
    <col min="11028" max="11028" width="9.42578125" style="253" customWidth="1"/>
    <col min="11029" max="11029" width="10.28515625" style="253" customWidth="1"/>
    <col min="11030" max="11030" width="10.85546875" style="253" customWidth="1"/>
    <col min="11031" max="11264" width="9.140625" style="253"/>
    <col min="11265" max="11265" width="4.140625" style="253" customWidth="1"/>
    <col min="11266" max="11266" width="8.85546875" style="253" customWidth="1"/>
    <col min="11267" max="11267" width="18.28515625" style="253" customWidth="1"/>
    <col min="11268" max="11268" width="16.42578125" style="253" customWidth="1"/>
    <col min="11269" max="11269" width="12.42578125" style="253" customWidth="1"/>
    <col min="11270" max="11270" width="17.7109375" style="253" customWidth="1"/>
    <col min="11271" max="11272" width="8.42578125" style="253" customWidth="1"/>
    <col min="11273" max="11276" width="11.42578125" style="253" customWidth="1"/>
    <col min="11277" max="11278" width="8" style="253" customWidth="1"/>
    <col min="11279" max="11279" width="10.85546875" style="253" customWidth="1"/>
    <col min="11280" max="11280" width="10.140625" style="253" customWidth="1"/>
    <col min="11281" max="11281" width="9.42578125" style="253" customWidth="1"/>
    <col min="11282" max="11283" width="7.5703125" style="253" customWidth="1"/>
    <col min="11284" max="11284" width="9.42578125" style="253" customWidth="1"/>
    <col min="11285" max="11285" width="10.28515625" style="253" customWidth="1"/>
    <col min="11286" max="11286" width="10.85546875" style="253" customWidth="1"/>
    <col min="11287" max="11520" width="9.140625" style="253"/>
    <col min="11521" max="11521" width="4.140625" style="253" customWidth="1"/>
    <col min="11522" max="11522" width="8.85546875" style="253" customWidth="1"/>
    <col min="11523" max="11523" width="18.28515625" style="253" customWidth="1"/>
    <col min="11524" max="11524" width="16.42578125" style="253" customWidth="1"/>
    <col min="11525" max="11525" width="12.42578125" style="253" customWidth="1"/>
    <col min="11526" max="11526" width="17.7109375" style="253" customWidth="1"/>
    <col min="11527" max="11528" width="8.42578125" style="253" customWidth="1"/>
    <col min="11529" max="11532" width="11.42578125" style="253" customWidth="1"/>
    <col min="11533" max="11534" width="8" style="253" customWidth="1"/>
    <col min="11535" max="11535" width="10.85546875" style="253" customWidth="1"/>
    <col min="11536" max="11536" width="10.140625" style="253" customWidth="1"/>
    <col min="11537" max="11537" width="9.42578125" style="253" customWidth="1"/>
    <col min="11538" max="11539" width="7.5703125" style="253" customWidth="1"/>
    <col min="11540" max="11540" width="9.42578125" style="253" customWidth="1"/>
    <col min="11541" max="11541" width="10.28515625" style="253" customWidth="1"/>
    <col min="11542" max="11542" width="10.85546875" style="253" customWidth="1"/>
    <col min="11543" max="11776" width="9.140625" style="253"/>
    <col min="11777" max="11777" width="4.140625" style="253" customWidth="1"/>
    <col min="11778" max="11778" width="8.85546875" style="253" customWidth="1"/>
    <col min="11779" max="11779" width="18.28515625" style="253" customWidth="1"/>
    <col min="11780" max="11780" width="16.42578125" style="253" customWidth="1"/>
    <col min="11781" max="11781" width="12.42578125" style="253" customWidth="1"/>
    <col min="11782" max="11782" width="17.7109375" style="253" customWidth="1"/>
    <col min="11783" max="11784" width="8.42578125" style="253" customWidth="1"/>
    <col min="11785" max="11788" width="11.42578125" style="253" customWidth="1"/>
    <col min="11789" max="11790" width="8" style="253" customWidth="1"/>
    <col min="11791" max="11791" width="10.85546875" style="253" customWidth="1"/>
    <col min="11792" max="11792" width="10.140625" style="253" customWidth="1"/>
    <col min="11793" max="11793" width="9.42578125" style="253" customWidth="1"/>
    <col min="11794" max="11795" width="7.5703125" style="253" customWidth="1"/>
    <col min="11796" max="11796" width="9.42578125" style="253" customWidth="1"/>
    <col min="11797" max="11797" width="10.28515625" style="253" customWidth="1"/>
    <col min="11798" max="11798" width="10.85546875" style="253" customWidth="1"/>
    <col min="11799" max="12032" width="9.140625" style="253"/>
    <col min="12033" max="12033" width="4.140625" style="253" customWidth="1"/>
    <col min="12034" max="12034" width="8.85546875" style="253" customWidth="1"/>
    <col min="12035" max="12035" width="18.28515625" style="253" customWidth="1"/>
    <col min="12036" max="12036" width="16.42578125" style="253" customWidth="1"/>
    <col min="12037" max="12037" width="12.42578125" style="253" customWidth="1"/>
    <col min="12038" max="12038" width="17.7109375" style="253" customWidth="1"/>
    <col min="12039" max="12040" width="8.42578125" style="253" customWidth="1"/>
    <col min="12041" max="12044" width="11.42578125" style="253" customWidth="1"/>
    <col min="12045" max="12046" width="8" style="253" customWidth="1"/>
    <col min="12047" max="12047" width="10.85546875" style="253" customWidth="1"/>
    <col min="12048" max="12048" width="10.140625" style="253" customWidth="1"/>
    <col min="12049" max="12049" width="9.42578125" style="253" customWidth="1"/>
    <col min="12050" max="12051" width="7.5703125" style="253" customWidth="1"/>
    <col min="12052" max="12052" width="9.42578125" style="253" customWidth="1"/>
    <col min="12053" max="12053" width="10.28515625" style="253" customWidth="1"/>
    <col min="12054" max="12054" width="10.85546875" style="253" customWidth="1"/>
    <col min="12055" max="12288" width="9.140625" style="253"/>
    <col min="12289" max="12289" width="4.140625" style="253" customWidth="1"/>
    <col min="12290" max="12290" width="8.85546875" style="253" customWidth="1"/>
    <col min="12291" max="12291" width="18.28515625" style="253" customWidth="1"/>
    <col min="12292" max="12292" width="16.42578125" style="253" customWidth="1"/>
    <col min="12293" max="12293" width="12.42578125" style="253" customWidth="1"/>
    <col min="12294" max="12294" width="17.7109375" style="253" customWidth="1"/>
    <col min="12295" max="12296" width="8.42578125" style="253" customWidth="1"/>
    <col min="12297" max="12300" width="11.42578125" style="253" customWidth="1"/>
    <col min="12301" max="12302" width="8" style="253" customWidth="1"/>
    <col min="12303" max="12303" width="10.85546875" style="253" customWidth="1"/>
    <col min="12304" max="12304" width="10.140625" style="253" customWidth="1"/>
    <col min="12305" max="12305" width="9.42578125" style="253" customWidth="1"/>
    <col min="12306" max="12307" width="7.5703125" style="253" customWidth="1"/>
    <col min="12308" max="12308" width="9.42578125" style="253" customWidth="1"/>
    <col min="12309" max="12309" width="10.28515625" style="253" customWidth="1"/>
    <col min="12310" max="12310" width="10.85546875" style="253" customWidth="1"/>
    <col min="12311" max="12544" width="9.140625" style="253"/>
    <col min="12545" max="12545" width="4.140625" style="253" customWidth="1"/>
    <col min="12546" max="12546" width="8.85546875" style="253" customWidth="1"/>
    <col min="12547" max="12547" width="18.28515625" style="253" customWidth="1"/>
    <col min="12548" max="12548" width="16.42578125" style="253" customWidth="1"/>
    <col min="12549" max="12549" width="12.42578125" style="253" customWidth="1"/>
    <col min="12550" max="12550" width="17.7109375" style="253" customWidth="1"/>
    <col min="12551" max="12552" width="8.42578125" style="253" customWidth="1"/>
    <col min="12553" max="12556" width="11.42578125" style="253" customWidth="1"/>
    <col min="12557" max="12558" width="8" style="253" customWidth="1"/>
    <col min="12559" max="12559" width="10.85546875" style="253" customWidth="1"/>
    <col min="12560" max="12560" width="10.140625" style="253" customWidth="1"/>
    <col min="12561" max="12561" width="9.42578125" style="253" customWidth="1"/>
    <col min="12562" max="12563" width="7.5703125" style="253" customWidth="1"/>
    <col min="12564" max="12564" width="9.42578125" style="253" customWidth="1"/>
    <col min="12565" max="12565" width="10.28515625" style="253" customWidth="1"/>
    <col min="12566" max="12566" width="10.85546875" style="253" customWidth="1"/>
    <col min="12567" max="12800" width="9.140625" style="253"/>
    <col min="12801" max="12801" width="4.140625" style="253" customWidth="1"/>
    <col min="12802" max="12802" width="8.85546875" style="253" customWidth="1"/>
    <col min="12803" max="12803" width="18.28515625" style="253" customWidth="1"/>
    <col min="12804" max="12804" width="16.42578125" style="253" customWidth="1"/>
    <col min="12805" max="12805" width="12.42578125" style="253" customWidth="1"/>
    <col min="12806" max="12806" width="17.7109375" style="253" customWidth="1"/>
    <col min="12807" max="12808" width="8.42578125" style="253" customWidth="1"/>
    <col min="12809" max="12812" width="11.42578125" style="253" customWidth="1"/>
    <col min="12813" max="12814" width="8" style="253" customWidth="1"/>
    <col min="12815" max="12815" width="10.85546875" style="253" customWidth="1"/>
    <col min="12816" max="12816" width="10.140625" style="253" customWidth="1"/>
    <col min="12817" max="12817" width="9.42578125" style="253" customWidth="1"/>
    <col min="12818" max="12819" width="7.5703125" style="253" customWidth="1"/>
    <col min="12820" max="12820" width="9.42578125" style="253" customWidth="1"/>
    <col min="12821" max="12821" width="10.28515625" style="253" customWidth="1"/>
    <col min="12822" max="12822" width="10.85546875" style="253" customWidth="1"/>
    <col min="12823" max="13056" width="9.140625" style="253"/>
    <col min="13057" max="13057" width="4.140625" style="253" customWidth="1"/>
    <col min="13058" max="13058" width="8.85546875" style="253" customWidth="1"/>
    <col min="13059" max="13059" width="18.28515625" style="253" customWidth="1"/>
    <col min="13060" max="13060" width="16.42578125" style="253" customWidth="1"/>
    <col min="13061" max="13061" width="12.42578125" style="253" customWidth="1"/>
    <col min="13062" max="13062" width="17.7109375" style="253" customWidth="1"/>
    <col min="13063" max="13064" width="8.42578125" style="253" customWidth="1"/>
    <col min="13065" max="13068" width="11.42578125" style="253" customWidth="1"/>
    <col min="13069" max="13070" width="8" style="253" customWidth="1"/>
    <col min="13071" max="13071" width="10.85546875" style="253" customWidth="1"/>
    <col min="13072" max="13072" width="10.140625" style="253" customWidth="1"/>
    <col min="13073" max="13073" width="9.42578125" style="253" customWidth="1"/>
    <col min="13074" max="13075" width="7.5703125" style="253" customWidth="1"/>
    <col min="13076" max="13076" width="9.42578125" style="253" customWidth="1"/>
    <col min="13077" max="13077" width="10.28515625" style="253" customWidth="1"/>
    <col min="13078" max="13078" width="10.85546875" style="253" customWidth="1"/>
    <col min="13079" max="13312" width="9.140625" style="253"/>
    <col min="13313" max="13313" width="4.140625" style="253" customWidth="1"/>
    <col min="13314" max="13314" width="8.85546875" style="253" customWidth="1"/>
    <col min="13315" max="13315" width="18.28515625" style="253" customWidth="1"/>
    <col min="13316" max="13316" width="16.42578125" style="253" customWidth="1"/>
    <col min="13317" max="13317" width="12.42578125" style="253" customWidth="1"/>
    <col min="13318" max="13318" width="17.7109375" style="253" customWidth="1"/>
    <col min="13319" max="13320" width="8.42578125" style="253" customWidth="1"/>
    <col min="13321" max="13324" width="11.42578125" style="253" customWidth="1"/>
    <col min="13325" max="13326" width="8" style="253" customWidth="1"/>
    <col min="13327" max="13327" width="10.85546875" style="253" customWidth="1"/>
    <col min="13328" max="13328" width="10.140625" style="253" customWidth="1"/>
    <col min="13329" max="13329" width="9.42578125" style="253" customWidth="1"/>
    <col min="13330" max="13331" width="7.5703125" style="253" customWidth="1"/>
    <col min="13332" max="13332" width="9.42578125" style="253" customWidth="1"/>
    <col min="13333" max="13333" width="10.28515625" style="253" customWidth="1"/>
    <col min="13334" max="13334" width="10.85546875" style="253" customWidth="1"/>
    <col min="13335" max="13568" width="9.140625" style="253"/>
    <col min="13569" max="13569" width="4.140625" style="253" customWidth="1"/>
    <col min="13570" max="13570" width="8.85546875" style="253" customWidth="1"/>
    <col min="13571" max="13571" width="18.28515625" style="253" customWidth="1"/>
    <col min="13572" max="13572" width="16.42578125" style="253" customWidth="1"/>
    <col min="13573" max="13573" width="12.42578125" style="253" customWidth="1"/>
    <col min="13574" max="13574" width="17.7109375" style="253" customWidth="1"/>
    <col min="13575" max="13576" width="8.42578125" style="253" customWidth="1"/>
    <col min="13577" max="13580" width="11.42578125" style="253" customWidth="1"/>
    <col min="13581" max="13582" width="8" style="253" customWidth="1"/>
    <col min="13583" max="13583" width="10.85546875" style="253" customWidth="1"/>
    <col min="13584" max="13584" width="10.140625" style="253" customWidth="1"/>
    <col min="13585" max="13585" width="9.42578125" style="253" customWidth="1"/>
    <col min="13586" max="13587" width="7.5703125" style="253" customWidth="1"/>
    <col min="13588" max="13588" width="9.42578125" style="253" customWidth="1"/>
    <col min="13589" max="13589" width="10.28515625" style="253" customWidth="1"/>
    <col min="13590" max="13590" width="10.85546875" style="253" customWidth="1"/>
    <col min="13591" max="13824" width="9.140625" style="253"/>
    <col min="13825" max="13825" width="4.140625" style="253" customWidth="1"/>
    <col min="13826" max="13826" width="8.85546875" style="253" customWidth="1"/>
    <col min="13827" max="13827" width="18.28515625" style="253" customWidth="1"/>
    <col min="13828" max="13828" width="16.42578125" style="253" customWidth="1"/>
    <col min="13829" max="13829" width="12.42578125" style="253" customWidth="1"/>
    <col min="13830" max="13830" width="17.7109375" style="253" customWidth="1"/>
    <col min="13831" max="13832" width="8.42578125" style="253" customWidth="1"/>
    <col min="13833" max="13836" width="11.42578125" style="253" customWidth="1"/>
    <col min="13837" max="13838" width="8" style="253" customWidth="1"/>
    <col min="13839" max="13839" width="10.85546875" style="253" customWidth="1"/>
    <col min="13840" max="13840" width="10.140625" style="253" customWidth="1"/>
    <col min="13841" max="13841" width="9.42578125" style="253" customWidth="1"/>
    <col min="13842" max="13843" width="7.5703125" style="253" customWidth="1"/>
    <col min="13844" max="13844" width="9.42578125" style="253" customWidth="1"/>
    <col min="13845" max="13845" width="10.28515625" style="253" customWidth="1"/>
    <col min="13846" max="13846" width="10.85546875" style="253" customWidth="1"/>
    <col min="13847" max="14080" width="9.140625" style="253"/>
    <col min="14081" max="14081" width="4.140625" style="253" customWidth="1"/>
    <col min="14082" max="14082" width="8.85546875" style="253" customWidth="1"/>
    <col min="14083" max="14083" width="18.28515625" style="253" customWidth="1"/>
    <col min="14084" max="14084" width="16.42578125" style="253" customWidth="1"/>
    <col min="14085" max="14085" width="12.42578125" style="253" customWidth="1"/>
    <col min="14086" max="14086" width="17.7109375" style="253" customWidth="1"/>
    <col min="14087" max="14088" width="8.42578125" style="253" customWidth="1"/>
    <col min="14089" max="14092" width="11.42578125" style="253" customWidth="1"/>
    <col min="14093" max="14094" width="8" style="253" customWidth="1"/>
    <col min="14095" max="14095" width="10.85546875" style="253" customWidth="1"/>
    <col min="14096" max="14096" width="10.140625" style="253" customWidth="1"/>
    <col min="14097" max="14097" width="9.42578125" style="253" customWidth="1"/>
    <col min="14098" max="14099" width="7.5703125" style="253" customWidth="1"/>
    <col min="14100" max="14100" width="9.42578125" style="253" customWidth="1"/>
    <col min="14101" max="14101" width="10.28515625" style="253" customWidth="1"/>
    <col min="14102" max="14102" width="10.85546875" style="253" customWidth="1"/>
    <col min="14103" max="14336" width="9.140625" style="253"/>
    <col min="14337" max="14337" width="4.140625" style="253" customWidth="1"/>
    <col min="14338" max="14338" width="8.85546875" style="253" customWidth="1"/>
    <col min="14339" max="14339" width="18.28515625" style="253" customWidth="1"/>
    <col min="14340" max="14340" width="16.42578125" style="253" customWidth="1"/>
    <col min="14341" max="14341" width="12.42578125" style="253" customWidth="1"/>
    <col min="14342" max="14342" width="17.7109375" style="253" customWidth="1"/>
    <col min="14343" max="14344" width="8.42578125" style="253" customWidth="1"/>
    <col min="14345" max="14348" width="11.42578125" style="253" customWidth="1"/>
    <col min="14349" max="14350" width="8" style="253" customWidth="1"/>
    <col min="14351" max="14351" width="10.85546875" style="253" customWidth="1"/>
    <col min="14352" max="14352" width="10.140625" style="253" customWidth="1"/>
    <col min="14353" max="14353" width="9.42578125" style="253" customWidth="1"/>
    <col min="14354" max="14355" width="7.5703125" style="253" customWidth="1"/>
    <col min="14356" max="14356" width="9.42578125" style="253" customWidth="1"/>
    <col min="14357" max="14357" width="10.28515625" style="253" customWidth="1"/>
    <col min="14358" max="14358" width="10.85546875" style="253" customWidth="1"/>
    <col min="14359" max="14592" width="9.140625" style="253"/>
    <col min="14593" max="14593" width="4.140625" style="253" customWidth="1"/>
    <col min="14594" max="14594" width="8.85546875" style="253" customWidth="1"/>
    <col min="14595" max="14595" width="18.28515625" style="253" customWidth="1"/>
    <col min="14596" max="14596" width="16.42578125" style="253" customWidth="1"/>
    <col min="14597" max="14597" width="12.42578125" style="253" customWidth="1"/>
    <col min="14598" max="14598" width="17.7109375" style="253" customWidth="1"/>
    <col min="14599" max="14600" width="8.42578125" style="253" customWidth="1"/>
    <col min="14601" max="14604" width="11.42578125" style="253" customWidth="1"/>
    <col min="14605" max="14606" width="8" style="253" customWidth="1"/>
    <col min="14607" max="14607" width="10.85546875" style="253" customWidth="1"/>
    <col min="14608" max="14608" width="10.140625" style="253" customWidth="1"/>
    <col min="14609" max="14609" width="9.42578125" style="253" customWidth="1"/>
    <col min="14610" max="14611" width="7.5703125" style="253" customWidth="1"/>
    <col min="14612" max="14612" width="9.42578125" style="253" customWidth="1"/>
    <col min="14613" max="14613" width="10.28515625" style="253" customWidth="1"/>
    <col min="14614" max="14614" width="10.85546875" style="253" customWidth="1"/>
    <col min="14615" max="14848" width="9.140625" style="253"/>
    <col min="14849" max="14849" width="4.140625" style="253" customWidth="1"/>
    <col min="14850" max="14850" width="8.85546875" style="253" customWidth="1"/>
    <col min="14851" max="14851" width="18.28515625" style="253" customWidth="1"/>
    <col min="14852" max="14852" width="16.42578125" style="253" customWidth="1"/>
    <col min="14853" max="14853" width="12.42578125" style="253" customWidth="1"/>
    <col min="14854" max="14854" width="17.7109375" style="253" customWidth="1"/>
    <col min="14855" max="14856" width="8.42578125" style="253" customWidth="1"/>
    <col min="14857" max="14860" width="11.42578125" style="253" customWidth="1"/>
    <col min="14861" max="14862" width="8" style="253" customWidth="1"/>
    <col min="14863" max="14863" width="10.85546875" style="253" customWidth="1"/>
    <col min="14864" max="14864" width="10.140625" style="253" customWidth="1"/>
    <col min="14865" max="14865" width="9.42578125" style="253" customWidth="1"/>
    <col min="14866" max="14867" width="7.5703125" style="253" customWidth="1"/>
    <col min="14868" max="14868" width="9.42578125" style="253" customWidth="1"/>
    <col min="14869" max="14869" width="10.28515625" style="253" customWidth="1"/>
    <col min="14870" max="14870" width="10.85546875" style="253" customWidth="1"/>
    <col min="14871" max="15104" width="9.140625" style="253"/>
    <col min="15105" max="15105" width="4.140625" style="253" customWidth="1"/>
    <col min="15106" max="15106" width="8.85546875" style="253" customWidth="1"/>
    <col min="15107" max="15107" width="18.28515625" style="253" customWidth="1"/>
    <col min="15108" max="15108" width="16.42578125" style="253" customWidth="1"/>
    <col min="15109" max="15109" width="12.42578125" style="253" customWidth="1"/>
    <col min="15110" max="15110" width="17.7109375" style="253" customWidth="1"/>
    <col min="15111" max="15112" width="8.42578125" style="253" customWidth="1"/>
    <col min="15113" max="15116" width="11.42578125" style="253" customWidth="1"/>
    <col min="15117" max="15118" width="8" style="253" customWidth="1"/>
    <col min="15119" max="15119" width="10.85546875" style="253" customWidth="1"/>
    <col min="15120" max="15120" width="10.140625" style="253" customWidth="1"/>
    <col min="15121" max="15121" width="9.42578125" style="253" customWidth="1"/>
    <col min="15122" max="15123" width="7.5703125" style="253" customWidth="1"/>
    <col min="15124" max="15124" width="9.42578125" style="253" customWidth="1"/>
    <col min="15125" max="15125" width="10.28515625" style="253" customWidth="1"/>
    <col min="15126" max="15126" width="10.85546875" style="253" customWidth="1"/>
    <col min="15127" max="15360" width="9.140625" style="253"/>
    <col min="15361" max="15361" width="4.140625" style="253" customWidth="1"/>
    <col min="15362" max="15362" width="8.85546875" style="253" customWidth="1"/>
    <col min="15363" max="15363" width="18.28515625" style="253" customWidth="1"/>
    <col min="15364" max="15364" width="16.42578125" style="253" customWidth="1"/>
    <col min="15365" max="15365" width="12.42578125" style="253" customWidth="1"/>
    <col min="15366" max="15366" width="17.7109375" style="253" customWidth="1"/>
    <col min="15367" max="15368" width="8.42578125" style="253" customWidth="1"/>
    <col min="15369" max="15372" width="11.42578125" style="253" customWidth="1"/>
    <col min="15373" max="15374" width="8" style="253" customWidth="1"/>
    <col min="15375" max="15375" width="10.85546875" style="253" customWidth="1"/>
    <col min="15376" max="15376" width="10.140625" style="253" customWidth="1"/>
    <col min="15377" max="15377" width="9.42578125" style="253" customWidth="1"/>
    <col min="15378" max="15379" width="7.5703125" style="253" customWidth="1"/>
    <col min="15380" max="15380" width="9.42578125" style="253" customWidth="1"/>
    <col min="15381" max="15381" width="10.28515625" style="253" customWidth="1"/>
    <col min="15382" max="15382" width="10.85546875" style="253" customWidth="1"/>
    <col min="15383" max="15616" width="9.140625" style="253"/>
    <col min="15617" max="15617" width="4.140625" style="253" customWidth="1"/>
    <col min="15618" max="15618" width="8.85546875" style="253" customWidth="1"/>
    <col min="15619" max="15619" width="18.28515625" style="253" customWidth="1"/>
    <col min="15620" max="15620" width="16.42578125" style="253" customWidth="1"/>
    <col min="15621" max="15621" width="12.42578125" style="253" customWidth="1"/>
    <col min="15622" max="15622" width="17.7109375" style="253" customWidth="1"/>
    <col min="15623" max="15624" width="8.42578125" style="253" customWidth="1"/>
    <col min="15625" max="15628" width="11.42578125" style="253" customWidth="1"/>
    <col min="15629" max="15630" width="8" style="253" customWidth="1"/>
    <col min="15631" max="15631" width="10.85546875" style="253" customWidth="1"/>
    <col min="15632" max="15632" width="10.140625" style="253" customWidth="1"/>
    <col min="15633" max="15633" width="9.42578125" style="253" customWidth="1"/>
    <col min="15634" max="15635" width="7.5703125" style="253" customWidth="1"/>
    <col min="15636" max="15636" width="9.42578125" style="253" customWidth="1"/>
    <col min="15637" max="15637" width="10.28515625" style="253" customWidth="1"/>
    <col min="15638" max="15638" width="10.85546875" style="253" customWidth="1"/>
    <col min="15639" max="15872" width="9.140625" style="253"/>
    <col min="15873" max="15873" width="4.140625" style="253" customWidth="1"/>
    <col min="15874" max="15874" width="8.85546875" style="253" customWidth="1"/>
    <col min="15875" max="15875" width="18.28515625" style="253" customWidth="1"/>
    <col min="15876" max="15876" width="16.42578125" style="253" customWidth="1"/>
    <col min="15877" max="15877" width="12.42578125" style="253" customWidth="1"/>
    <col min="15878" max="15878" width="17.7109375" style="253" customWidth="1"/>
    <col min="15879" max="15880" width="8.42578125" style="253" customWidth="1"/>
    <col min="15881" max="15884" width="11.42578125" style="253" customWidth="1"/>
    <col min="15885" max="15886" width="8" style="253" customWidth="1"/>
    <col min="15887" max="15887" width="10.85546875" style="253" customWidth="1"/>
    <col min="15888" max="15888" width="10.140625" style="253" customWidth="1"/>
    <col min="15889" max="15889" width="9.42578125" style="253" customWidth="1"/>
    <col min="15890" max="15891" width="7.5703125" style="253" customWidth="1"/>
    <col min="15892" max="15892" width="9.42578125" style="253" customWidth="1"/>
    <col min="15893" max="15893" width="10.28515625" style="253" customWidth="1"/>
    <col min="15894" max="15894" width="10.85546875" style="253" customWidth="1"/>
    <col min="15895" max="16128" width="9.140625" style="253"/>
    <col min="16129" max="16129" width="4.140625" style="253" customWidth="1"/>
    <col min="16130" max="16130" width="8.85546875" style="253" customWidth="1"/>
    <col min="16131" max="16131" width="18.28515625" style="253" customWidth="1"/>
    <col min="16132" max="16132" width="16.42578125" style="253" customWidth="1"/>
    <col min="16133" max="16133" width="12.42578125" style="253" customWidth="1"/>
    <col min="16134" max="16134" width="17.7109375" style="253" customWidth="1"/>
    <col min="16135" max="16136" width="8.42578125" style="253" customWidth="1"/>
    <col min="16137" max="16140" width="11.42578125" style="253" customWidth="1"/>
    <col min="16141" max="16142" width="8" style="253" customWidth="1"/>
    <col min="16143" max="16143" width="10.85546875" style="253" customWidth="1"/>
    <col min="16144" max="16144" width="10.140625" style="253" customWidth="1"/>
    <col min="16145" max="16145" width="9.42578125" style="253" customWidth="1"/>
    <col min="16146" max="16147" width="7.5703125" style="253" customWidth="1"/>
    <col min="16148" max="16148" width="9.42578125" style="253" customWidth="1"/>
    <col min="16149" max="16149" width="10.28515625" style="253" customWidth="1"/>
    <col min="16150" max="16150" width="10.85546875" style="253" customWidth="1"/>
    <col min="16151" max="16384" width="9.140625" style="253"/>
  </cols>
  <sheetData>
    <row r="1" spans="1:30" s="2" customFormat="1" ht="15">
      <c r="A1" s="403"/>
      <c r="P1" s="420" t="s">
        <v>359</v>
      </c>
      <c r="Q1" s="420"/>
      <c r="R1" s="420"/>
      <c r="S1" s="420"/>
      <c r="T1" s="420"/>
      <c r="U1" s="420"/>
      <c r="V1" s="420"/>
      <c r="W1" s="403"/>
      <c r="X1" s="403"/>
      <c r="Y1" s="403"/>
      <c r="Z1" s="403"/>
      <c r="AA1" s="403"/>
      <c r="AB1" s="403"/>
      <c r="AC1" s="403"/>
      <c r="AD1" s="403"/>
    </row>
    <row r="2" spans="1:30" s="2" customFormat="1" ht="15">
      <c r="A2" s="403"/>
      <c r="P2" s="420" t="s">
        <v>385</v>
      </c>
      <c r="Q2" s="420"/>
      <c r="R2" s="420"/>
      <c r="S2" s="420"/>
      <c r="T2" s="420"/>
      <c r="U2" s="420"/>
      <c r="V2" s="420"/>
      <c r="W2" s="403"/>
      <c r="X2" s="403"/>
      <c r="Y2" s="403"/>
      <c r="Z2" s="403"/>
      <c r="AA2" s="403"/>
      <c r="AB2" s="403"/>
      <c r="AC2" s="403"/>
      <c r="AD2" s="403"/>
    </row>
    <row r="3" spans="1:30" s="2" customFormat="1" ht="15">
      <c r="A3" s="403"/>
      <c r="P3" s="420" t="s">
        <v>386</v>
      </c>
      <c r="Q3" s="420"/>
      <c r="R3" s="420"/>
      <c r="S3" s="420"/>
      <c r="T3" s="420"/>
      <c r="U3" s="420"/>
      <c r="V3" s="420"/>
      <c r="W3" s="403"/>
      <c r="X3" s="403"/>
      <c r="Y3" s="403"/>
      <c r="Z3" s="403"/>
      <c r="AA3" s="403"/>
      <c r="AB3" s="403"/>
      <c r="AC3" s="403"/>
      <c r="AD3" s="403"/>
    </row>
    <row r="4" spans="1:30" s="2" customFormat="1" ht="15">
      <c r="A4" s="403"/>
      <c r="P4" s="420" t="s">
        <v>387</v>
      </c>
      <c r="Q4" s="420"/>
      <c r="R4" s="420"/>
      <c r="S4" s="420"/>
      <c r="T4" s="420"/>
      <c r="U4" s="420"/>
      <c r="V4" s="420"/>
      <c r="W4" s="403"/>
      <c r="X4" s="403"/>
      <c r="Y4" s="403"/>
      <c r="Z4" s="403"/>
      <c r="AA4" s="403"/>
      <c r="AB4" s="403"/>
      <c r="AC4" s="403"/>
      <c r="AD4" s="403"/>
    </row>
    <row r="5" spans="1:30" s="2" customFormat="1" ht="15">
      <c r="P5" s="420" t="s">
        <v>399</v>
      </c>
      <c r="Q5" s="420"/>
      <c r="R5" s="420"/>
      <c r="S5" s="420"/>
      <c r="T5" s="420"/>
      <c r="U5" s="420"/>
      <c r="V5" s="420"/>
      <c r="W5" s="403"/>
      <c r="X5" s="403"/>
      <c r="Y5" s="403"/>
      <c r="Z5" s="403"/>
      <c r="AA5" s="403"/>
      <c r="AB5" s="403"/>
      <c r="AC5" s="403"/>
      <c r="AD5" s="403"/>
    </row>
    <row r="6" spans="1:30" s="2" customFormat="1" ht="15">
      <c r="P6" s="420"/>
      <c r="Q6" s="420"/>
      <c r="R6" s="420"/>
      <c r="S6" s="420"/>
      <c r="T6" s="420"/>
      <c r="U6" s="420"/>
      <c r="V6" s="420"/>
      <c r="W6" s="403"/>
      <c r="X6" s="403"/>
      <c r="Y6" s="403"/>
      <c r="Z6" s="403"/>
      <c r="AA6" s="403"/>
      <c r="AB6" s="403"/>
      <c r="AC6" s="403"/>
      <c r="AD6" s="403"/>
    </row>
    <row r="7" spans="1:30" s="2" customFormat="1" ht="15">
      <c r="A7" s="4"/>
      <c r="P7" s="420"/>
      <c r="Q7" s="420"/>
      <c r="R7" s="420"/>
      <c r="S7" s="420"/>
      <c r="T7" s="420"/>
      <c r="U7" s="420"/>
      <c r="V7" s="420"/>
      <c r="W7" s="403"/>
      <c r="X7" s="403"/>
      <c r="Y7" s="403"/>
      <c r="Z7" s="403"/>
      <c r="AA7" s="403"/>
      <c r="AB7" s="403"/>
      <c r="AC7" s="403"/>
      <c r="AD7" s="403"/>
    </row>
    <row r="8" spans="1:30" s="89" customFormat="1" ht="15" customHeight="1"/>
    <row r="9" spans="1:30" ht="54" customHeight="1">
      <c r="A9" s="496" t="s">
        <v>286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</row>
    <row r="10" spans="1:30" ht="16.5" customHeight="1">
      <c r="A10" s="497" t="s">
        <v>287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</row>
    <row r="11" spans="1:30" ht="16.5" customHeight="1">
      <c r="A11" s="489" t="s">
        <v>611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04"/>
      <c r="T11" s="255" t="s">
        <v>288</v>
      </c>
      <c r="U11" s="498" t="s">
        <v>134</v>
      </c>
      <c r="V11" s="499"/>
    </row>
    <row r="12" spans="1:30" ht="16.5" customHeight="1">
      <c r="A12" s="489" t="s">
        <v>676</v>
      </c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04"/>
      <c r="T12" s="255" t="s">
        <v>290</v>
      </c>
      <c r="U12" s="647">
        <v>831</v>
      </c>
      <c r="V12" s="648"/>
    </row>
    <row r="13" spans="1:30" ht="16.5" customHeight="1">
      <c r="A13" s="489" t="s">
        <v>677</v>
      </c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04"/>
      <c r="T13" s="255" t="s">
        <v>165</v>
      </c>
      <c r="U13" s="649" t="s">
        <v>412</v>
      </c>
      <c r="V13" s="650"/>
    </row>
    <row r="14" spans="1:30" ht="16.5" customHeight="1">
      <c r="A14" s="489" t="s">
        <v>678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04"/>
      <c r="T14" s="255" t="s">
        <v>165</v>
      </c>
      <c r="U14" s="647" t="s">
        <v>681</v>
      </c>
      <c r="V14" s="648"/>
    </row>
    <row r="15" spans="1:30" ht="16.5" customHeight="1">
      <c r="A15" s="489" t="s">
        <v>679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04"/>
      <c r="T15" s="255" t="s">
        <v>165</v>
      </c>
      <c r="U15" s="647" t="s">
        <v>680</v>
      </c>
      <c r="V15" s="648"/>
    </row>
    <row r="16" spans="1:30" ht="16.5" customHeight="1">
      <c r="A16" s="489" t="s">
        <v>295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04"/>
      <c r="T16" s="256" t="s">
        <v>165</v>
      </c>
      <c r="U16" s="490"/>
      <c r="V16" s="491"/>
    </row>
    <row r="17" spans="1:22" ht="16.5" customHeight="1">
      <c r="A17" s="405"/>
      <c r="B17" s="405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06"/>
      <c r="T17" s="405"/>
      <c r="U17" s="490"/>
      <c r="V17" s="491"/>
    </row>
    <row r="18" spans="1:22" ht="16.5" customHeight="1">
      <c r="A18" s="493" t="s">
        <v>296</v>
      </c>
      <c r="B18" s="493"/>
      <c r="C18" s="493"/>
      <c r="D18" s="493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256" t="s">
        <v>176</v>
      </c>
      <c r="U18" s="490">
        <v>383</v>
      </c>
      <c r="V18" s="491"/>
    </row>
    <row r="19" spans="1:22" ht="16.5" customHeight="1">
      <c r="A19" s="405"/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</row>
    <row r="20" spans="1:22" ht="21" customHeight="1">
      <c r="A20" s="489" t="s">
        <v>297</v>
      </c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</row>
    <row r="21" spans="1:22" ht="16.5" customHeight="1">
      <c r="A21" s="405"/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</row>
    <row r="22" spans="1:22" ht="16.5" customHeight="1">
      <c r="A22" s="485" t="s">
        <v>143</v>
      </c>
      <c r="B22" s="485"/>
      <c r="C22" s="485"/>
      <c r="D22" s="485" t="s">
        <v>298</v>
      </c>
      <c r="E22" s="485" t="s">
        <v>145</v>
      </c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</row>
    <row r="23" spans="1:22" ht="16.5" customHeight="1">
      <c r="A23" s="485"/>
      <c r="B23" s="485"/>
      <c r="C23" s="485"/>
      <c r="D23" s="485"/>
      <c r="E23" s="482" t="s">
        <v>568</v>
      </c>
      <c r="F23" s="483"/>
      <c r="G23" s="483"/>
      <c r="H23" s="484"/>
      <c r="I23" s="485" t="s">
        <v>569</v>
      </c>
      <c r="J23" s="485"/>
      <c r="K23" s="485"/>
      <c r="L23" s="485"/>
      <c r="M23" s="485" t="s">
        <v>570</v>
      </c>
      <c r="N23" s="485"/>
      <c r="O23" s="485"/>
      <c r="P23" s="485"/>
      <c r="Q23" s="485"/>
      <c r="R23" s="485" t="s">
        <v>571</v>
      </c>
      <c r="S23" s="485"/>
      <c r="T23" s="485"/>
      <c r="U23" s="485"/>
      <c r="V23" s="485"/>
    </row>
    <row r="24" spans="1:22" ht="16.5" customHeight="1">
      <c r="A24" s="485">
        <v>1</v>
      </c>
      <c r="B24" s="485"/>
      <c r="C24" s="485"/>
      <c r="D24" s="407">
        <v>2</v>
      </c>
      <c r="E24" s="482">
        <v>3</v>
      </c>
      <c r="F24" s="483"/>
      <c r="G24" s="483"/>
      <c r="H24" s="484"/>
      <c r="I24" s="485">
        <v>4</v>
      </c>
      <c r="J24" s="485"/>
      <c r="K24" s="485"/>
      <c r="L24" s="485"/>
      <c r="M24" s="485">
        <v>5</v>
      </c>
      <c r="N24" s="485"/>
      <c r="O24" s="485"/>
      <c r="P24" s="485"/>
      <c r="Q24" s="485"/>
      <c r="R24" s="485">
        <v>6</v>
      </c>
      <c r="S24" s="485"/>
      <c r="T24" s="485"/>
      <c r="U24" s="485"/>
      <c r="V24" s="485"/>
    </row>
    <row r="25" spans="1:22" ht="43.5" customHeight="1">
      <c r="A25" s="486" t="s">
        <v>299</v>
      </c>
      <c r="B25" s="487"/>
      <c r="C25" s="488"/>
      <c r="D25" s="407"/>
      <c r="E25" s="654">
        <v>214.3</v>
      </c>
      <c r="F25" s="655"/>
      <c r="G25" s="655"/>
      <c r="H25" s="656"/>
      <c r="I25" s="654">
        <v>187.8</v>
      </c>
      <c r="J25" s="655"/>
      <c r="K25" s="655"/>
      <c r="L25" s="656"/>
      <c r="M25" s="654">
        <v>177.8</v>
      </c>
      <c r="N25" s="655"/>
      <c r="O25" s="655"/>
      <c r="P25" s="655"/>
      <c r="Q25" s="656"/>
      <c r="R25" s="654">
        <v>177.8</v>
      </c>
      <c r="S25" s="655"/>
      <c r="T25" s="655"/>
      <c r="U25" s="655"/>
      <c r="V25" s="656"/>
    </row>
    <row r="26" spans="1:22" ht="16.5" customHeight="1">
      <c r="A26" s="260"/>
      <c r="B26" s="260"/>
      <c r="C26" s="260" t="s">
        <v>63</v>
      </c>
      <c r="D26" s="407"/>
      <c r="E26" s="482"/>
      <c r="F26" s="483"/>
      <c r="G26" s="483"/>
      <c r="H26" s="484"/>
      <c r="I26" s="482"/>
      <c r="J26" s="483"/>
      <c r="K26" s="483"/>
      <c r="L26" s="484"/>
      <c r="M26" s="482"/>
      <c r="N26" s="483"/>
      <c r="O26" s="483"/>
      <c r="P26" s="483"/>
      <c r="Q26" s="484"/>
      <c r="R26" s="482"/>
      <c r="S26" s="483"/>
      <c r="T26" s="483"/>
      <c r="U26" s="483"/>
      <c r="V26" s="484"/>
    </row>
    <row r="27" spans="1:22" ht="16.5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</row>
    <row r="28" spans="1:22" ht="28.5" customHeight="1">
      <c r="A28" s="470" t="s">
        <v>300</v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</row>
    <row r="29" spans="1:22" ht="3.75" customHeight="1"/>
    <row r="30" spans="1:22" s="261" customFormat="1" ht="42" customHeight="1">
      <c r="A30" s="475" t="s">
        <v>48</v>
      </c>
      <c r="B30" s="475" t="s">
        <v>301</v>
      </c>
      <c r="C30" s="466" t="s">
        <v>302</v>
      </c>
      <c r="D30" s="466"/>
      <c r="E30" s="475" t="s">
        <v>303</v>
      </c>
      <c r="F30" s="509" t="s">
        <v>304</v>
      </c>
      <c r="G30" s="512" t="s">
        <v>305</v>
      </c>
      <c r="H30" s="512"/>
      <c r="I30" s="512"/>
      <c r="J30" s="512"/>
      <c r="K30" s="512"/>
      <c r="L30" s="509" t="s">
        <v>306</v>
      </c>
      <c r="M30" s="512" t="s">
        <v>307</v>
      </c>
      <c r="N30" s="512"/>
      <c r="O30" s="512"/>
      <c r="P30" s="512"/>
      <c r="Q30" s="512"/>
      <c r="R30" s="513" t="s">
        <v>308</v>
      </c>
      <c r="S30" s="514"/>
      <c r="T30" s="514"/>
      <c r="U30" s="514"/>
      <c r="V30" s="515"/>
    </row>
    <row r="31" spans="1:22" s="261" customFormat="1" ht="30.75" customHeight="1">
      <c r="A31" s="476"/>
      <c r="B31" s="476"/>
      <c r="C31" s="466"/>
      <c r="D31" s="466"/>
      <c r="E31" s="476"/>
      <c r="F31" s="510"/>
      <c r="G31" s="512" t="s">
        <v>170</v>
      </c>
      <c r="H31" s="509" t="s">
        <v>353</v>
      </c>
      <c r="I31" s="512" t="s">
        <v>309</v>
      </c>
      <c r="J31" s="512"/>
      <c r="K31" s="512"/>
      <c r="L31" s="510"/>
      <c r="M31" s="512" t="s">
        <v>170</v>
      </c>
      <c r="N31" s="509" t="s">
        <v>355</v>
      </c>
      <c r="O31" s="512" t="s">
        <v>309</v>
      </c>
      <c r="P31" s="512"/>
      <c r="Q31" s="512"/>
      <c r="R31" s="509" t="s">
        <v>170</v>
      </c>
      <c r="S31" s="509" t="s">
        <v>355</v>
      </c>
      <c r="T31" s="512" t="s">
        <v>309</v>
      </c>
      <c r="U31" s="512"/>
      <c r="V31" s="512"/>
    </row>
    <row r="32" spans="1:22" s="261" customFormat="1" ht="50.25" customHeight="1">
      <c r="A32" s="476"/>
      <c r="B32" s="476"/>
      <c r="C32" s="478" t="s">
        <v>310</v>
      </c>
      <c r="D32" s="478" t="s">
        <v>311</v>
      </c>
      <c r="E32" s="476"/>
      <c r="F32" s="510"/>
      <c r="G32" s="512"/>
      <c r="H32" s="510"/>
      <c r="I32" s="512" t="s">
        <v>354</v>
      </c>
      <c r="J32" s="512" t="s">
        <v>39</v>
      </c>
      <c r="K32" s="512" t="s">
        <v>40</v>
      </c>
      <c r="L32" s="510"/>
      <c r="M32" s="512"/>
      <c r="N32" s="510"/>
      <c r="O32" s="512" t="s">
        <v>354</v>
      </c>
      <c r="P32" s="512" t="s">
        <v>39</v>
      </c>
      <c r="Q32" s="512" t="s">
        <v>40</v>
      </c>
      <c r="R32" s="510"/>
      <c r="S32" s="510"/>
      <c r="T32" s="512" t="s">
        <v>354</v>
      </c>
      <c r="U32" s="512" t="s">
        <v>39</v>
      </c>
      <c r="V32" s="512" t="s">
        <v>40</v>
      </c>
    </row>
    <row r="33" spans="1:97" s="261" customFormat="1" ht="27.75" customHeight="1">
      <c r="A33" s="477"/>
      <c r="B33" s="477"/>
      <c r="C33" s="478"/>
      <c r="D33" s="478"/>
      <c r="E33" s="477"/>
      <c r="F33" s="511"/>
      <c r="G33" s="512"/>
      <c r="H33" s="511"/>
      <c r="I33" s="512"/>
      <c r="J33" s="512"/>
      <c r="K33" s="512"/>
      <c r="L33" s="511"/>
      <c r="M33" s="512"/>
      <c r="N33" s="511"/>
      <c r="O33" s="512"/>
      <c r="P33" s="512"/>
      <c r="Q33" s="512"/>
      <c r="R33" s="511"/>
      <c r="S33" s="511"/>
      <c r="T33" s="512"/>
      <c r="U33" s="512"/>
      <c r="V33" s="512"/>
    </row>
    <row r="34" spans="1:97" s="261" customFormat="1" ht="15" customHeight="1">
      <c r="A34" s="262" t="s">
        <v>312</v>
      </c>
      <c r="B34" s="262" t="s">
        <v>148</v>
      </c>
      <c r="C34" s="262" t="s">
        <v>149</v>
      </c>
      <c r="D34" s="262" t="s">
        <v>150</v>
      </c>
      <c r="E34" s="262" t="s">
        <v>151</v>
      </c>
      <c r="F34" s="262" t="s">
        <v>152</v>
      </c>
      <c r="G34" s="262" t="s">
        <v>313</v>
      </c>
      <c r="H34" s="262"/>
      <c r="I34" s="262" t="s">
        <v>314</v>
      </c>
      <c r="J34" s="262" t="s">
        <v>315</v>
      </c>
      <c r="K34" s="262" t="s">
        <v>316</v>
      </c>
      <c r="L34" s="262" t="s">
        <v>317</v>
      </c>
      <c r="M34" s="262" t="s">
        <v>318</v>
      </c>
      <c r="N34" s="262"/>
      <c r="O34" s="262" t="s">
        <v>319</v>
      </c>
      <c r="P34" s="262" t="s">
        <v>320</v>
      </c>
      <c r="Q34" s="262" t="s">
        <v>321</v>
      </c>
      <c r="R34" s="262" t="s">
        <v>322</v>
      </c>
      <c r="S34" s="262"/>
      <c r="T34" s="262" t="s">
        <v>323</v>
      </c>
      <c r="U34" s="262" t="s">
        <v>324</v>
      </c>
      <c r="V34" s="262" t="s">
        <v>325</v>
      </c>
    </row>
    <row r="35" spans="1:97" s="261" customFormat="1" ht="75" customHeight="1">
      <c r="A35" s="359" t="s">
        <v>312</v>
      </c>
      <c r="B35" s="400" t="s">
        <v>624</v>
      </c>
      <c r="C35" s="396" t="s">
        <v>546</v>
      </c>
      <c r="D35" s="396" t="s">
        <v>547</v>
      </c>
      <c r="E35" s="396" t="s">
        <v>548</v>
      </c>
      <c r="F35" s="359" t="s">
        <v>549</v>
      </c>
      <c r="G35" s="359"/>
      <c r="H35" s="359"/>
      <c r="I35" s="359" t="s">
        <v>550</v>
      </c>
      <c r="J35" s="359" t="s">
        <v>550</v>
      </c>
      <c r="K35" s="359" t="s">
        <v>550</v>
      </c>
      <c r="L35" s="359"/>
      <c r="M35" s="359"/>
      <c r="N35" s="359"/>
      <c r="O35" s="359" t="s">
        <v>551</v>
      </c>
      <c r="P35" s="359" t="s">
        <v>551</v>
      </c>
      <c r="Q35" s="359" t="s">
        <v>551</v>
      </c>
      <c r="R35" s="359"/>
      <c r="S35" s="359"/>
      <c r="T35" s="363">
        <f>I35*O35</f>
        <v>4200.5599999999995</v>
      </c>
      <c r="U35" s="389">
        <f>J35*P35</f>
        <v>4200.5599999999995</v>
      </c>
      <c r="V35" s="363">
        <f>K35*Q35</f>
        <v>4200.5599999999995</v>
      </c>
    </row>
    <row r="36" spans="1:97" s="261" customFormat="1" ht="66" customHeight="1">
      <c r="A36" s="359" t="s">
        <v>148</v>
      </c>
      <c r="B36" s="400" t="s">
        <v>626</v>
      </c>
      <c r="C36" s="396" t="s">
        <v>546</v>
      </c>
      <c r="D36" s="396" t="s">
        <v>547</v>
      </c>
      <c r="E36" s="396" t="s">
        <v>552</v>
      </c>
      <c r="F36" s="359" t="s">
        <v>658</v>
      </c>
      <c r="G36" s="359"/>
      <c r="H36" s="359"/>
      <c r="I36" s="359" t="s">
        <v>149</v>
      </c>
      <c r="J36" s="359" t="s">
        <v>149</v>
      </c>
      <c r="K36" s="359" t="s">
        <v>149</v>
      </c>
      <c r="L36" s="359"/>
      <c r="M36" s="359"/>
      <c r="N36" s="359"/>
      <c r="O36" s="359" t="s">
        <v>554</v>
      </c>
      <c r="P36" s="359" t="s">
        <v>554</v>
      </c>
      <c r="Q36" s="359" t="s">
        <v>554</v>
      </c>
      <c r="R36" s="359"/>
      <c r="S36" s="359"/>
      <c r="T36" s="363">
        <f t="shared" ref="T36:V38" si="0">I36*O36</f>
        <v>5499.99</v>
      </c>
      <c r="U36" s="363">
        <f t="shared" si="0"/>
        <v>5499.99</v>
      </c>
      <c r="V36" s="363">
        <f t="shared" si="0"/>
        <v>5499.99</v>
      </c>
    </row>
    <row r="37" spans="1:97" s="261" customFormat="1" ht="67.5" customHeight="1">
      <c r="A37" s="359" t="s">
        <v>149</v>
      </c>
      <c r="B37" s="400" t="s">
        <v>627</v>
      </c>
      <c r="C37" s="396" t="s">
        <v>546</v>
      </c>
      <c r="D37" s="396" t="s">
        <v>547</v>
      </c>
      <c r="E37" s="396" t="s">
        <v>555</v>
      </c>
      <c r="F37" s="359" t="s">
        <v>556</v>
      </c>
      <c r="G37" s="359"/>
      <c r="H37" s="359"/>
      <c r="I37" s="359" t="s">
        <v>312</v>
      </c>
      <c r="J37" s="359" t="s">
        <v>312</v>
      </c>
      <c r="K37" s="359" t="s">
        <v>312</v>
      </c>
      <c r="L37" s="359"/>
      <c r="M37" s="359"/>
      <c r="N37" s="359"/>
      <c r="O37" s="359" t="s">
        <v>557</v>
      </c>
      <c r="P37" s="359" t="s">
        <v>561</v>
      </c>
      <c r="Q37" s="359" t="s">
        <v>561</v>
      </c>
      <c r="R37" s="359"/>
      <c r="S37" s="359"/>
      <c r="T37" s="363">
        <f t="shared" si="0"/>
        <v>99994</v>
      </c>
      <c r="U37" s="363">
        <v>79994</v>
      </c>
      <c r="V37" s="363">
        <v>79994</v>
      </c>
    </row>
    <row r="38" spans="1:97" s="263" customFormat="1" ht="84" customHeight="1">
      <c r="A38" s="359" t="s">
        <v>150</v>
      </c>
      <c r="B38" s="400" t="s">
        <v>628</v>
      </c>
      <c r="C38" s="396" t="s">
        <v>546</v>
      </c>
      <c r="D38" s="396" t="s">
        <v>547</v>
      </c>
      <c r="E38" s="397" t="s">
        <v>558</v>
      </c>
      <c r="F38" s="360" t="s">
        <v>559</v>
      </c>
      <c r="G38" s="360"/>
      <c r="H38" s="360"/>
      <c r="I38" s="360">
        <v>1</v>
      </c>
      <c r="J38" s="360">
        <v>1</v>
      </c>
      <c r="K38" s="360">
        <v>1</v>
      </c>
      <c r="L38" s="360"/>
      <c r="M38" s="364"/>
      <c r="N38" s="364"/>
      <c r="O38" s="364">
        <v>78070</v>
      </c>
      <c r="P38" s="364">
        <v>78070</v>
      </c>
      <c r="Q38" s="364">
        <v>78070</v>
      </c>
      <c r="R38" s="364"/>
      <c r="S38" s="364"/>
      <c r="T38" s="363">
        <f t="shared" si="0"/>
        <v>78070</v>
      </c>
      <c r="U38" s="389">
        <f t="shared" si="0"/>
        <v>78070</v>
      </c>
      <c r="V38" s="363">
        <f t="shared" si="0"/>
        <v>78070</v>
      </c>
    </row>
    <row r="39" spans="1:97" s="263" customFormat="1" ht="14.25" customHeight="1">
      <c r="A39" s="467"/>
      <c r="B39" s="468"/>
      <c r="C39" s="468"/>
      <c r="D39" s="468"/>
      <c r="E39" s="468"/>
      <c r="F39" s="469"/>
      <c r="G39" s="360"/>
      <c r="H39" s="360"/>
      <c r="I39" s="360"/>
      <c r="J39" s="360"/>
      <c r="K39" s="360"/>
      <c r="L39" s="360" t="s">
        <v>178</v>
      </c>
      <c r="M39" s="364" t="s">
        <v>178</v>
      </c>
      <c r="N39" s="364"/>
      <c r="O39" s="364" t="s">
        <v>178</v>
      </c>
      <c r="P39" s="364" t="s">
        <v>178</v>
      </c>
      <c r="Q39" s="364" t="s">
        <v>178</v>
      </c>
      <c r="R39" s="364"/>
      <c r="S39" s="364"/>
      <c r="T39" s="363">
        <f>SUM(T35:T38)</f>
        <v>187764.55</v>
      </c>
      <c r="U39" s="363">
        <f>SUM(U35:U38)</f>
        <v>167764.54999999999</v>
      </c>
      <c r="V39" s="363">
        <f>SUM(V35:V38)</f>
        <v>167764.54999999999</v>
      </c>
    </row>
    <row r="40" spans="1:97" s="263" customFormat="1" ht="71.25" customHeight="1">
      <c r="A40" s="410" t="s">
        <v>151</v>
      </c>
      <c r="B40" s="400" t="s">
        <v>629</v>
      </c>
      <c r="C40" s="396" t="s">
        <v>562</v>
      </c>
      <c r="D40" s="396" t="s">
        <v>563</v>
      </c>
      <c r="E40" s="396" t="s">
        <v>606</v>
      </c>
      <c r="F40" s="359" t="s">
        <v>603</v>
      </c>
      <c r="G40" s="360"/>
      <c r="H40" s="360"/>
      <c r="I40" s="360"/>
      <c r="J40" s="360">
        <v>20</v>
      </c>
      <c r="K40" s="360">
        <v>20</v>
      </c>
      <c r="L40" s="360"/>
      <c r="M40" s="364"/>
      <c r="N40" s="364"/>
      <c r="O40" s="364"/>
      <c r="P40" s="364">
        <v>500</v>
      </c>
      <c r="Q40" s="364">
        <v>500</v>
      </c>
      <c r="R40" s="364"/>
      <c r="S40" s="364"/>
      <c r="T40" s="363"/>
      <c r="U40" s="363">
        <v>10000</v>
      </c>
      <c r="V40" s="363">
        <v>10000</v>
      </c>
    </row>
    <row r="41" spans="1:97" s="263" customFormat="1" ht="14.25" customHeight="1">
      <c r="A41" s="467" t="s">
        <v>564</v>
      </c>
      <c r="B41" s="468"/>
      <c r="C41" s="468"/>
      <c r="D41" s="468"/>
      <c r="E41" s="468"/>
      <c r="F41" s="469"/>
      <c r="G41" s="360"/>
      <c r="H41" s="360"/>
      <c r="I41" s="360"/>
      <c r="J41" s="360"/>
      <c r="K41" s="360"/>
      <c r="L41" s="360" t="s">
        <v>178</v>
      </c>
      <c r="M41" s="364" t="s">
        <v>178</v>
      </c>
      <c r="N41" s="364"/>
      <c r="O41" s="364" t="s">
        <v>178</v>
      </c>
      <c r="P41" s="364" t="s">
        <v>178</v>
      </c>
      <c r="Q41" s="364" t="s">
        <v>178</v>
      </c>
      <c r="R41" s="364"/>
      <c r="S41" s="364"/>
      <c r="T41" s="363"/>
      <c r="U41" s="363">
        <v>10000</v>
      </c>
      <c r="V41" s="363">
        <v>10000</v>
      </c>
    </row>
    <row r="42" spans="1:97" s="263" customFormat="1" ht="43.5" customHeight="1">
      <c r="A42" s="410" t="s">
        <v>152</v>
      </c>
      <c r="B42" s="400" t="s">
        <v>682</v>
      </c>
      <c r="C42" s="396" t="s">
        <v>562</v>
      </c>
      <c r="D42" s="396" t="s">
        <v>563</v>
      </c>
      <c r="E42" s="396" t="s">
        <v>566</v>
      </c>
      <c r="F42" s="411" t="s">
        <v>567</v>
      </c>
      <c r="G42" s="360"/>
      <c r="H42" s="360"/>
      <c r="I42" s="360"/>
      <c r="J42" s="360">
        <v>1</v>
      </c>
      <c r="K42" s="360">
        <v>1</v>
      </c>
      <c r="L42" s="360"/>
      <c r="M42" s="364"/>
      <c r="N42" s="364"/>
      <c r="O42" s="364"/>
      <c r="P42" s="364">
        <v>10000</v>
      </c>
      <c r="Q42" s="364">
        <v>10000</v>
      </c>
      <c r="R42" s="364"/>
      <c r="S42" s="364"/>
      <c r="T42" s="363"/>
      <c r="U42" s="363">
        <v>10000</v>
      </c>
      <c r="V42" s="363">
        <v>10000</v>
      </c>
    </row>
    <row r="43" spans="1:97" s="89" customFormat="1" ht="18" customHeight="1">
      <c r="A43" s="467" t="s">
        <v>565</v>
      </c>
      <c r="B43" s="468"/>
      <c r="C43" s="468"/>
      <c r="D43" s="468"/>
      <c r="E43" s="468"/>
      <c r="F43" s="469"/>
      <c r="G43" s="360"/>
      <c r="H43" s="360"/>
      <c r="I43" s="360"/>
      <c r="J43" s="360"/>
      <c r="K43" s="360"/>
      <c r="L43" s="360" t="s">
        <v>178</v>
      </c>
      <c r="M43" s="364" t="s">
        <v>178</v>
      </c>
      <c r="N43" s="364"/>
      <c r="O43" s="364" t="s">
        <v>178</v>
      </c>
      <c r="P43" s="364" t="s">
        <v>178</v>
      </c>
      <c r="Q43" s="364" t="s">
        <v>178</v>
      </c>
      <c r="R43" s="364"/>
      <c r="S43" s="364"/>
      <c r="T43" s="363"/>
      <c r="U43" s="363">
        <v>10000</v>
      </c>
      <c r="V43" s="363">
        <v>10000</v>
      </c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</row>
    <row r="44" spans="1:97" s="89" customFormat="1" ht="18" customHeight="1">
      <c r="A44" s="506" t="s">
        <v>683</v>
      </c>
      <c r="B44" s="507"/>
      <c r="C44" s="507"/>
      <c r="D44" s="507"/>
      <c r="E44" s="507"/>
      <c r="F44" s="508"/>
      <c r="G44" s="383"/>
      <c r="H44" s="383"/>
      <c r="I44" s="383"/>
      <c r="J44" s="383"/>
      <c r="K44" s="383"/>
      <c r="L44" s="383" t="s">
        <v>178</v>
      </c>
      <c r="M44" s="384" t="s">
        <v>178</v>
      </c>
      <c r="N44" s="384"/>
      <c r="O44" s="384" t="s">
        <v>178</v>
      </c>
      <c r="P44" s="384" t="s">
        <v>178</v>
      </c>
      <c r="Q44" s="384" t="s">
        <v>178</v>
      </c>
      <c r="R44" s="384"/>
      <c r="S44" s="384"/>
      <c r="T44" s="385">
        <f>T39+T43</f>
        <v>187764.55</v>
      </c>
      <c r="U44" s="385">
        <f t="shared" ref="U44:V44" si="1">U39+U43</f>
        <v>177764.55</v>
      </c>
      <c r="V44" s="385">
        <f t="shared" si="1"/>
        <v>177764.55</v>
      </c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</row>
    <row r="45" spans="1:97" s="89" customFormat="1" ht="18" customHeight="1">
      <c r="A45" s="503" t="s">
        <v>605</v>
      </c>
      <c r="B45" s="504"/>
      <c r="C45" s="504"/>
      <c r="D45" s="504"/>
      <c r="E45" s="504"/>
      <c r="F45" s="505"/>
      <c r="G45" s="386"/>
      <c r="H45" s="386"/>
      <c r="I45" s="386" t="s">
        <v>178</v>
      </c>
      <c r="J45" s="386" t="s">
        <v>178</v>
      </c>
      <c r="K45" s="386" t="s">
        <v>178</v>
      </c>
      <c r="L45" s="386" t="s">
        <v>178</v>
      </c>
      <c r="M45" s="387" t="s">
        <v>178</v>
      </c>
      <c r="N45" s="387"/>
      <c r="O45" s="387" t="s">
        <v>178</v>
      </c>
      <c r="P45" s="387" t="s">
        <v>178</v>
      </c>
      <c r="Q45" s="387" t="s">
        <v>178</v>
      </c>
      <c r="R45" s="387"/>
      <c r="S45" s="387"/>
      <c r="T45" s="388">
        <f>T44</f>
        <v>187764.55</v>
      </c>
      <c r="U45" s="388">
        <f t="shared" ref="U45:V45" si="2">U44</f>
        <v>177764.55</v>
      </c>
      <c r="V45" s="388">
        <f t="shared" si="2"/>
        <v>177764.55</v>
      </c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</row>
    <row r="46" spans="1:97" s="89" customFormat="1" ht="62.25" hidden="1" customHeight="1">
      <c r="A46" s="410"/>
      <c r="B46" s="391"/>
      <c r="C46" s="361" t="s">
        <v>572</v>
      </c>
      <c r="D46" s="361"/>
      <c r="E46" s="361" t="s">
        <v>578</v>
      </c>
      <c r="F46" s="362"/>
      <c r="G46" s="360"/>
      <c r="H46" s="360"/>
      <c r="I46" s="360"/>
      <c r="J46" s="360"/>
      <c r="K46" s="360"/>
      <c r="L46" s="360"/>
      <c r="M46" s="364"/>
      <c r="N46" s="364"/>
      <c r="O46" s="364"/>
      <c r="P46" s="364"/>
      <c r="Q46" s="364"/>
      <c r="R46" s="364"/>
      <c r="S46" s="364"/>
      <c r="T46" s="363"/>
      <c r="U46" s="370"/>
      <c r="V46" s="370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</row>
    <row r="47" spans="1:97" s="89" customFormat="1" ht="45" customHeight="1">
      <c r="A47" s="472" t="s">
        <v>326</v>
      </c>
      <c r="B47" s="473"/>
      <c r="C47" s="473"/>
      <c r="D47" s="473"/>
      <c r="E47" s="473"/>
      <c r="F47" s="474"/>
      <c r="G47" s="362"/>
      <c r="H47" s="362"/>
      <c r="I47" s="362"/>
      <c r="J47" s="362"/>
      <c r="K47" s="362"/>
      <c r="L47" s="360" t="s">
        <v>178</v>
      </c>
      <c r="M47" s="364" t="s">
        <v>178</v>
      </c>
      <c r="N47" s="364"/>
      <c r="O47" s="364" t="s">
        <v>178</v>
      </c>
      <c r="P47" s="364" t="s">
        <v>178</v>
      </c>
      <c r="Q47" s="364" t="s">
        <v>178</v>
      </c>
      <c r="R47" s="364"/>
      <c r="S47" s="364"/>
      <c r="T47" s="394">
        <v>187765</v>
      </c>
      <c r="U47" s="364">
        <v>177765</v>
      </c>
      <c r="V47" s="364">
        <v>177765</v>
      </c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</row>
    <row r="48" spans="1:97" s="89" customFormat="1" ht="18" customHeight="1">
      <c r="A48" s="408"/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</row>
    <row r="49" spans="1:97" s="122" customFormat="1" ht="15.75">
      <c r="A49" s="470" t="s">
        <v>327</v>
      </c>
      <c r="B49" s="470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470"/>
      <c r="U49" s="470"/>
      <c r="V49" s="470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</row>
    <row r="50" spans="1:97" s="122" customFormat="1" ht="17.25" customHeight="1">
      <c r="A50" s="408"/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</row>
    <row r="51" spans="1:97" s="122" customFormat="1" ht="15.75">
      <c r="A51" s="265" t="s">
        <v>29</v>
      </c>
      <c r="B51" s="265"/>
      <c r="C51" s="266"/>
      <c r="D51" s="266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8"/>
    </row>
    <row r="52" spans="1:97" s="122" customFormat="1" ht="15.75">
      <c r="A52" s="471" t="s">
        <v>328</v>
      </c>
      <c r="B52" s="471"/>
      <c r="C52" s="471"/>
      <c r="D52" s="471"/>
      <c r="E52" s="465" t="s">
        <v>30</v>
      </c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268"/>
      <c r="Q52" s="268"/>
      <c r="R52" s="268"/>
      <c r="S52" s="268"/>
      <c r="T52" s="268"/>
      <c r="U52" s="269"/>
      <c r="V52" s="269"/>
    </row>
    <row r="53" spans="1:97" s="122" customFormat="1" ht="15.75">
      <c r="A53" s="269"/>
      <c r="B53" s="269"/>
      <c r="C53" s="270"/>
      <c r="D53" s="270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71"/>
      <c r="V53" s="271"/>
    </row>
    <row r="54" spans="1:97" s="122" customFormat="1" ht="15.75">
      <c r="A54" s="464" t="s">
        <v>32</v>
      </c>
      <c r="B54" s="464"/>
      <c r="C54" s="272"/>
      <c r="D54" s="272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7"/>
      <c r="V54" s="268"/>
    </row>
    <row r="55" spans="1:97" s="274" customFormat="1" ht="12.75" customHeight="1">
      <c r="A55" s="269"/>
      <c r="B55" s="269"/>
      <c r="C55" s="270"/>
      <c r="D55" s="270"/>
      <c r="E55" s="465" t="s">
        <v>30</v>
      </c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268"/>
      <c r="Q55" s="268"/>
      <c r="R55" s="268"/>
      <c r="S55" s="268"/>
      <c r="T55" s="268"/>
      <c r="U55" s="269"/>
      <c r="V55" s="269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</row>
    <row r="56" spans="1:97" ht="15">
      <c r="A56" s="437" t="s">
        <v>33</v>
      </c>
      <c r="B56" s="437"/>
      <c r="C56" s="51"/>
      <c r="D56" s="51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32"/>
      <c r="V56" s="3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</row>
    <row r="57" spans="1:97">
      <c r="A57" s="273"/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CG57" s="274"/>
      <c r="CH57" s="274"/>
      <c r="CI57" s="274"/>
      <c r="CJ57" s="274"/>
      <c r="CK57" s="274"/>
      <c r="CL57" s="274"/>
      <c r="CM57" s="274"/>
      <c r="CN57" s="274"/>
      <c r="CO57" s="274"/>
      <c r="CP57" s="274"/>
      <c r="CQ57" s="274"/>
      <c r="CR57" s="274"/>
      <c r="CS57" s="274"/>
    </row>
  </sheetData>
  <mergeCells count="89">
    <mergeCell ref="A54:B54"/>
    <mergeCell ref="E55:O55"/>
    <mergeCell ref="A56:B56"/>
    <mergeCell ref="A45:F45"/>
    <mergeCell ref="A47:F47"/>
    <mergeCell ref="A49:V49"/>
    <mergeCell ref="A52:D52"/>
    <mergeCell ref="E52:O52"/>
    <mergeCell ref="A43:F43"/>
    <mergeCell ref="A44:F44"/>
    <mergeCell ref="Q32:Q33"/>
    <mergeCell ref="T32:T33"/>
    <mergeCell ref="U32:U33"/>
    <mergeCell ref="V32:V33"/>
    <mergeCell ref="A39:F39"/>
    <mergeCell ref="A41:F41"/>
    <mergeCell ref="R31:R33"/>
    <mergeCell ref="S31:S33"/>
    <mergeCell ref="T31:V31"/>
    <mergeCell ref="C32:C33"/>
    <mergeCell ref="D32:D33"/>
    <mergeCell ref="I32:I33"/>
    <mergeCell ref="J32:J33"/>
    <mergeCell ref="K32:K33"/>
    <mergeCell ref="O32:O33"/>
    <mergeCell ref="P32:P33"/>
    <mergeCell ref="G30:K30"/>
    <mergeCell ref="L30:L33"/>
    <mergeCell ref="M30:Q30"/>
    <mergeCell ref="R30:V30"/>
    <mergeCell ref="G31:G33"/>
    <mergeCell ref="H31:H33"/>
    <mergeCell ref="I31:K31"/>
    <mergeCell ref="M31:M33"/>
    <mergeCell ref="N31:N33"/>
    <mergeCell ref="O31:Q31"/>
    <mergeCell ref="E26:H26"/>
    <mergeCell ref="I26:L26"/>
    <mergeCell ref="M26:Q26"/>
    <mergeCell ref="R26:V26"/>
    <mergeCell ref="A28:V28"/>
    <mergeCell ref="A30:A33"/>
    <mergeCell ref="B30:B33"/>
    <mergeCell ref="C30:D31"/>
    <mergeCell ref="E30:E33"/>
    <mergeCell ref="F30:F33"/>
    <mergeCell ref="A24:C24"/>
    <mergeCell ref="E24:H24"/>
    <mergeCell ref="I24:L24"/>
    <mergeCell ref="M24:Q24"/>
    <mergeCell ref="R24:V24"/>
    <mergeCell ref="A25:C25"/>
    <mergeCell ref="E25:H25"/>
    <mergeCell ref="I25:L25"/>
    <mergeCell ref="M25:Q25"/>
    <mergeCell ref="R25:V25"/>
    <mergeCell ref="A20:V20"/>
    <mergeCell ref="A22:C23"/>
    <mergeCell ref="D22:D23"/>
    <mergeCell ref="E22:V22"/>
    <mergeCell ref="E23:H23"/>
    <mergeCell ref="I23:L23"/>
    <mergeCell ref="M23:Q23"/>
    <mergeCell ref="R23:V23"/>
    <mergeCell ref="A16:R16"/>
    <mergeCell ref="U16:V16"/>
    <mergeCell ref="C17:R17"/>
    <mergeCell ref="U17:V17"/>
    <mergeCell ref="A18:D18"/>
    <mergeCell ref="U18:V18"/>
    <mergeCell ref="A13:R13"/>
    <mergeCell ref="U13:V13"/>
    <mergeCell ref="A14:R14"/>
    <mergeCell ref="U14:V14"/>
    <mergeCell ref="A15:R15"/>
    <mergeCell ref="U15:V15"/>
    <mergeCell ref="P7:V7"/>
    <mergeCell ref="A9:V9"/>
    <mergeCell ref="A10:V10"/>
    <mergeCell ref="A11:R11"/>
    <mergeCell ref="U11:V11"/>
    <mergeCell ref="A12:R12"/>
    <mergeCell ref="U12:V12"/>
    <mergeCell ref="P1:V1"/>
    <mergeCell ref="P2:V2"/>
    <mergeCell ref="P3:V3"/>
    <mergeCell ref="P4:V4"/>
    <mergeCell ref="P5:V5"/>
    <mergeCell ref="P6:V6"/>
  </mergeCells>
  <printOptions horizontalCentered="1"/>
  <pageMargins left="0" right="0" top="0.78740157480314965" bottom="0.59055118110236227" header="0.31496062992125984" footer="0.31496062992125984"/>
  <pageSetup paperSize="9" scale="55" orientation="landscape" r:id="rId1"/>
  <headerFooter scaleWithDoc="0"/>
  <rowBreaks count="1" manualBreakCount="1">
    <brk id="2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CS50"/>
  <sheetViews>
    <sheetView tabSelected="1" topLeftCell="J18" zoomScaleSheetLayoutView="90" workbookViewId="0">
      <selection activeCell="R25" sqref="E25:V25"/>
    </sheetView>
  </sheetViews>
  <sheetFormatPr defaultRowHeight="12.75"/>
  <cols>
    <col min="1" max="1" width="4.140625" style="253" customWidth="1"/>
    <col min="2" max="2" width="30.7109375" style="253" customWidth="1"/>
    <col min="3" max="3" width="22.140625" style="253" customWidth="1"/>
    <col min="4" max="4" width="18" style="253" customWidth="1"/>
    <col min="5" max="5" width="18.5703125" style="253" customWidth="1"/>
    <col min="6" max="6" width="14.28515625" style="253" customWidth="1"/>
    <col min="7" max="7" width="6.85546875" style="253" customWidth="1"/>
    <col min="8" max="8" width="7" style="253" customWidth="1"/>
    <col min="9" max="9" width="8.85546875" style="253" customWidth="1"/>
    <col min="10" max="10" width="8.7109375" style="253" customWidth="1"/>
    <col min="11" max="11" width="9.5703125" style="253" customWidth="1"/>
    <col min="12" max="12" width="8.7109375" style="253" customWidth="1"/>
    <col min="13" max="14" width="6.28515625" style="253" customWidth="1"/>
    <col min="15" max="15" width="8.42578125" style="253" customWidth="1"/>
    <col min="16" max="16" width="7.42578125" style="253" customWidth="1"/>
    <col min="17" max="17" width="8.5703125" style="253" customWidth="1"/>
    <col min="18" max="19" width="7.5703125" style="253" customWidth="1"/>
    <col min="20" max="20" width="8.140625" style="253" customWidth="1"/>
    <col min="21" max="21" width="8.85546875" style="253" customWidth="1"/>
    <col min="22" max="22" width="9.7109375" style="253" customWidth="1"/>
    <col min="23" max="256" width="9.140625" style="253"/>
    <col min="257" max="257" width="4.140625" style="253" customWidth="1"/>
    <col min="258" max="258" width="8.85546875" style="253" customWidth="1"/>
    <col min="259" max="259" width="18.28515625" style="253" customWidth="1"/>
    <col min="260" max="260" width="16.42578125" style="253" customWidth="1"/>
    <col min="261" max="261" width="12.42578125" style="253" customWidth="1"/>
    <col min="262" max="262" width="17.7109375" style="253" customWidth="1"/>
    <col min="263" max="264" width="8.42578125" style="253" customWidth="1"/>
    <col min="265" max="268" width="11.42578125" style="253" customWidth="1"/>
    <col min="269" max="270" width="8" style="253" customWidth="1"/>
    <col min="271" max="271" width="10.85546875" style="253" customWidth="1"/>
    <col min="272" max="272" width="10.140625" style="253" customWidth="1"/>
    <col min="273" max="273" width="9.42578125" style="253" customWidth="1"/>
    <col min="274" max="275" width="7.5703125" style="253" customWidth="1"/>
    <col min="276" max="276" width="9.42578125" style="253" customWidth="1"/>
    <col min="277" max="277" width="10.28515625" style="253" customWidth="1"/>
    <col min="278" max="278" width="10.85546875" style="253" customWidth="1"/>
    <col min="279" max="512" width="9.140625" style="253"/>
    <col min="513" max="513" width="4.140625" style="253" customWidth="1"/>
    <col min="514" max="514" width="8.85546875" style="253" customWidth="1"/>
    <col min="515" max="515" width="18.28515625" style="253" customWidth="1"/>
    <col min="516" max="516" width="16.42578125" style="253" customWidth="1"/>
    <col min="517" max="517" width="12.42578125" style="253" customWidth="1"/>
    <col min="518" max="518" width="17.7109375" style="253" customWidth="1"/>
    <col min="519" max="520" width="8.42578125" style="253" customWidth="1"/>
    <col min="521" max="524" width="11.42578125" style="253" customWidth="1"/>
    <col min="525" max="526" width="8" style="253" customWidth="1"/>
    <col min="527" max="527" width="10.85546875" style="253" customWidth="1"/>
    <col min="528" max="528" width="10.140625" style="253" customWidth="1"/>
    <col min="529" max="529" width="9.42578125" style="253" customWidth="1"/>
    <col min="530" max="531" width="7.5703125" style="253" customWidth="1"/>
    <col min="532" max="532" width="9.42578125" style="253" customWidth="1"/>
    <col min="533" max="533" width="10.28515625" style="253" customWidth="1"/>
    <col min="534" max="534" width="10.85546875" style="253" customWidth="1"/>
    <col min="535" max="768" width="9.140625" style="253"/>
    <col min="769" max="769" width="4.140625" style="253" customWidth="1"/>
    <col min="770" max="770" width="8.85546875" style="253" customWidth="1"/>
    <col min="771" max="771" width="18.28515625" style="253" customWidth="1"/>
    <col min="772" max="772" width="16.42578125" style="253" customWidth="1"/>
    <col min="773" max="773" width="12.42578125" style="253" customWidth="1"/>
    <col min="774" max="774" width="17.7109375" style="253" customWidth="1"/>
    <col min="775" max="776" width="8.42578125" style="253" customWidth="1"/>
    <col min="777" max="780" width="11.42578125" style="253" customWidth="1"/>
    <col min="781" max="782" width="8" style="253" customWidth="1"/>
    <col min="783" max="783" width="10.85546875" style="253" customWidth="1"/>
    <col min="784" max="784" width="10.140625" style="253" customWidth="1"/>
    <col min="785" max="785" width="9.42578125" style="253" customWidth="1"/>
    <col min="786" max="787" width="7.5703125" style="253" customWidth="1"/>
    <col min="788" max="788" width="9.42578125" style="253" customWidth="1"/>
    <col min="789" max="789" width="10.28515625" style="253" customWidth="1"/>
    <col min="790" max="790" width="10.85546875" style="253" customWidth="1"/>
    <col min="791" max="1024" width="9.140625" style="253"/>
    <col min="1025" max="1025" width="4.140625" style="253" customWidth="1"/>
    <col min="1026" max="1026" width="8.85546875" style="253" customWidth="1"/>
    <col min="1027" max="1027" width="18.28515625" style="253" customWidth="1"/>
    <col min="1028" max="1028" width="16.42578125" style="253" customWidth="1"/>
    <col min="1029" max="1029" width="12.42578125" style="253" customWidth="1"/>
    <col min="1030" max="1030" width="17.7109375" style="253" customWidth="1"/>
    <col min="1031" max="1032" width="8.42578125" style="253" customWidth="1"/>
    <col min="1033" max="1036" width="11.42578125" style="253" customWidth="1"/>
    <col min="1037" max="1038" width="8" style="253" customWidth="1"/>
    <col min="1039" max="1039" width="10.85546875" style="253" customWidth="1"/>
    <col min="1040" max="1040" width="10.140625" style="253" customWidth="1"/>
    <col min="1041" max="1041" width="9.42578125" style="253" customWidth="1"/>
    <col min="1042" max="1043" width="7.5703125" style="253" customWidth="1"/>
    <col min="1044" max="1044" width="9.42578125" style="253" customWidth="1"/>
    <col min="1045" max="1045" width="10.28515625" style="253" customWidth="1"/>
    <col min="1046" max="1046" width="10.85546875" style="253" customWidth="1"/>
    <col min="1047" max="1280" width="9.140625" style="253"/>
    <col min="1281" max="1281" width="4.140625" style="253" customWidth="1"/>
    <col min="1282" max="1282" width="8.85546875" style="253" customWidth="1"/>
    <col min="1283" max="1283" width="18.28515625" style="253" customWidth="1"/>
    <col min="1284" max="1284" width="16.42578125" style="253" customWidth="1"/>
    <col min="1285" max="1285" width="12.42578125" style="253" customWidth="1"/>
    <col min="1286" max="1286" width="17.7109375" style="253" customWidth="1"/>
    <col min="1287" max="1288" width="8.42578125" style="253" customWidth="1"/>
    <col min="1289" max="1292" width="11.42578125" style="253" customWidth="1"/>
    <col min="1293" max="1294" width="8" style="253" customWidth="1"/>
    <col min="1295" max="1295" width="10.85546875" style="253" customWidth="1"/>
    <col min="1296" max="1296" width="10.140625" style="253" customWidth="1"/>
    <col min="1297" max="1297" width="9.42578125" style="253" customWidth="1"/>
    <col min="1298" max="1299" width="7.5703125" style="253" customWidth="1"/>
    <col min="1300" max="1300" width="9.42578125" style="253" customWidth="1"/>
    <col min="1301" max="1301" width="10.28515625" style="253" customWidth="1"/>
    <col min="1302" max="1302" width="10.85546875" style="253" customWidth="1"/>
    <col min="1303" max="1536" width="9.140625" style="253"/>
    <col min="1537" max="1537" width="4.140625" style="253" customWidth="1"/>
    <col min="1538" max="1538" width="8.85546875" style="253" customWidth="1"/>
    <col min="1539" max="1539" width="18.28515625" style="253" customWidth="1"/>
    <col min="1540" max="1540" width="16.42578125" style="253" customWidth="1"/>
    <col min="1541" max="1541" width="12.42578125" style="253" customWidth="1"/>
    <col min="1542" max="1542" width="17.7109375" style="253" customWidth="1"/>
    <col min="1543" max="1544" width="8.42578125" style="253" customWidth="1"/>
    <col min="1545" max="1548" width="11.42578125" style="253" customWidth="1"/>
    <col min="1549" max="1550" width="8" style="253" customWidth="1"/>
    <col min="1551" max="1551" width="10.85546875" style="253" customWidth="1"/>
    <col min="1552" max="1552" width="10.140625" style="253" customWidth="1"/>
    <col min="1553" max="1553" width="9.42578125" style="253" customWidth="1"/>
    <col min="1554" max="1555" width="7.5703125" style="253" customWidth="1"/>
    <col min="1556" max="1556" width="9.42578125" style="253" customWidth="1"/>
    <col min="1557" max="1557" width="10.28515625" style="253" customWidth="1"/>
    <col min="1558" max="1558" width="10.85546875" style="253" customWidth="1"/>
    <col min="1559" max="1792" width="9.140625" style="253"/>
    <col min="1793" max="1793" width="4.140625" style="253" customWidth="1"/>
    <col min="1794" max="1794" width="8.85546875" style="253" customWidth="1"/>
    <col min="1795" max="1795" width="18.28515625" style="253" customWidth="1"/>
    <col min="1796" max="1796" width="16.42578125" style="253" customWidth="1"/>
    <col min="1797" max="1797" width="12.42578125" style="253" customWidth="1"/>
    <col min="1798" max="1798" width="17.7109375" style="253" customWidth="1"/>
    <col min="1799" max="1800" width="8.42578125" style="253" customWidth="1"/>
    <col min="1801" max="1804" width="11.42578125" style="253" customWidth="1"/>
    <col min="1805" max="1806" width="8" style="253" customWidth="1"/>
    <col min="1807" max="1807" width="10.85546875" style="253" customWidth="1"/>
    <col min="1808" max="1808" width="10.140625" style="253" customWidth="1"/>
    <col min="1809" max="1809" width="9.42578125" style="253" customWidth="1"/>
    <col min="1810" max="1811" width="7.5703125" style="253" customWidth="1"/>
    <col min="1812" max="1812" width="9.42578125" style="253" customWidth="1"/>
    <col min="1813" max="1813" width="10.28515625" style="253" customWidth="1"/>
    <col min="1814" max="1814" width="10.85546875" style="253" customWidth="1"/>
    <col min="1815" max="2048" width="9.140625" style="253"/>
    <col min="2049" max="2049" width="4.140625" style="253" customWidth="1"/>
    <col min="2050" max="2050" width="8.85546875" style="253" customWidth="1"/>
    <col min="2051" max="2051" width="18.28515625" style="253" customWidth="1"/>
    <col min="2052" max="2052" width="16.42578125" style="253" customWidth="1"/>
    <col min="2053" max="2053" width="12.42578125" style="253" customWidth="1"/>
    <col min="2054" max="2054" width="17.7109375" style="253" customWidth="1"/>
    <col min="2055" max="2056" width="8.42578125" style="253" customWidth="1"/>
    <col min="2057" max="2060" width="11.42578125" style="253" customWidth="1"/>
    <col min="2061" max="2062" width="8" style="253" customWidth="1"/>
    <col min="2063" max="2063" width="10.85546875" style="253" customWidth="1"/>
    <col min="2064" max="2064" width="10.140625" style="253" customWidth="1"/>
    <col min="2065" max="2065" width="9.42578125" style="253" customWidth="1"/>
    <col min="2066" max="2067" width="7.5703125" style="253" customWidth="1"/>
    <col min="2068" max="2068" width="9.42578125" style="253" customWidth="1"/>
    <col min="2069" max="2069" width="10.28515625" style="253" customWidth="1"/>
    <col min="2070" max="2070" width="10.85546875" style="253" customWidth="1"/>
    <col min="2071" max="2304" width="9.140625" style="253"/>
    <col min="2305" max="2305" width="4.140625" style="253" customWidth="1"/>
    <col min="2306" max="2306" width="8.85546875" style="253" customWidth="1"/>
    <col min="2307" max="2307" width="18.28515625" style="253" customWidth="1"/>
    <col min="2308" max="2308" width="16.42578125" style="253" customWidth="1"/>
    <col min="2309" max="2309" width="12.42578125" style="253" customWidth="1"/>
    <col min="2310" max="2310" width="17.7109375" style="253" customWidth="1"/>
    <col min="2311" max="2312" width="8.42578125" style="253" customWidth="1"/>
    <col min="2313" max="2316" width="11.42578125" style="253" customWidth="1"/>
    <col min="2317" max="2318" width="8" style="253" customWidth="1"/>
    <col min="2319" max="2319" width="10.85546875" style="253" customWidth="1"/>
    <col min="2320" max="2320" width="10.140625" style="253" customWidth="1"/>
    <col min="2321" max="2321" width="9.42578125" style="253" customWidth="1"/>
    <col min="2322" max="2323" width="7.5703125" style="253" customWidth="1"/>
    <col min="2324" max="2324" width="9.42578125" style="253" customWidth="1"/>
    <col min="2325" max="2325" width="10.28515625" style="253" customWidth="1"/>
    <col min="2326" max="2326" width="10.85546875" style="253" customWidth="1"/>
    <col min="2327" max="2560" width="9.140625" style="253"/>
    <col min="2561" max="2561" width="4.140625" style="253" customWidth="1"/>
    <col min="2562" max="2562" width="8.85546875" style="253" customWidth="1"/>
    <col min="2563" max="2563" width="18.28515625" style="253" customWidth="1"/>
    <col min="2564" max="2564" width="16.42578125" style="253" customWidth="1"/>
    <col min="2565" max="2565" width="12.42578125" style="253" customWidth="1"/>
    <col min="2566" max="2566" width="17.7109375" style="253" customWidth="1"/>
    <col min="2567" max="2568" width="8.42578125" style="253" customWidth="1"/>
    <col min="2569" max="2572" width="11.42578125" style="253" customWidth="1"/>
    <col min="2573" max="2574" width="8" style="253" customWidth="1"/>
    <col min="2575" max="2575" width="10.85546875" style="253" customWidth="1"/>
    <col min="2576" max="2576" width="10.140625" style="253" customWidth="1"/>
    <col min="2577" max="2577" width="9.42578125" style="253" customWidth="1"/>
    <col min="2578" max="2579" width="7.5703125" style="253" customWidth="1"/>
    <col min="2580" max="2580" width="9.42578125" style="253" customWidth="1"/>
    <col min="2581" max="2581" width="10.28515625" style="253" customWidth="1"/>
    <col min="2582" max="2582" width="10.85546875" style="253" customWidth="1"/>
    <col min="2583" max="2816" width="9.140625" style="253"/>
    <col min="2817" max="2817" width="4.140625" style="253" customWidth="1"/>
    <col min="2818" max="2818" width="8.85546875" style="253" customWidth="1"/>
    <col min="2819" max="2819" width="18.28515625" style="253" customWidth="1"/>
    <col min="2820" max="2820" width="16.42578125" style="253" customWidth="1"/>
    <col min="2821" max="2821" width="12.42578125" style="253" customWidth="1"/>
    <col min="2822" max="2822" width="17.7109375" style="253" customWidth="1"/>
    <col min="2823" max="2824" width="8.42578125" style="253" customWidth="1"/>
    <col min="2825" max="2828" width="11.42578125" style="253" customWidth="1"/>
    <col min="2829" max="2830" width="8" style="253" customWidth="1"/>
    <col min="2831" max="2831" width="10.85546875" style="253" customWidth="1"/>
    <col min="2832" max="2832" width="10.140625" style="253" customWidth="1"/>
    <col min="2833" max="2833" width="9.42578125" style="253" customWidth="1"/>
    <col min="2834" max="2835" width="7.5703125" style="253" customWidth="1"/>
    <col min="2836" max="2836" width="9.42578125" style="253" customWidth="1"/>
    <col min="2837" max="2837" width="10.28515625" style="253" customWidth="1"/>
    <col min="2838" max="2838" width="10.85546875" style="253" customWidth="1"/>
    <col min="2839" max="3072" width="9.140625" style="253"/>
    <col min="3073" max="3073" width="4.140625" style="253" customWidth="1"/>
    <col min="3074" max="3074" width="8.85546875" style="253" customWidth="1"/>
    <col min="3075" max="3075" width="18.28515625" style="253" customWidth="1"/>
    <col min="3076" max="3076" width="16.42578125" style="253" customWidth="1"/>
    <col min="3077" max="3077" width="12.42578125" style="253" customWidth="1"/>
    <col min="3078" max="3078" width="17.7109375" style="253" customWidth="1"/>
    <col min="3079" max="3080" width="8.42578125" style="253" customWidth="1"/>
    <col min="3081" max="3084" width="11.42578125" style="253" customWidth="1"/>
    <col min="3085" max="3086" width="8" style="253" customWidth="1"/>
    <col min="3087" max="3087" width="10.85546875" style="253" customWidth="1"/>
    <col min="3088" max="3088" width="10.140625" style="253" customWidth="1"/>
    <col min="3089" max="3089" width="9.42578125" style="253" customWidth="1"/>
    <col min="3090" max="3091" width="7.5703125" style="253" customWidth="1"/>
    <col min="3092" max="3092" width="9.42578125" style="253" customWidth="1"/>
    <col min="3093" max="3093" width="10.28515625" style="253" customWidth="1"/>
    <col min="3094" max="3094" width="10.85546875" style="253" customWidth="1"/>
    <col min="3095" max="3328" width="9.140625" style="253"/>
    <col min="3329" max="3329" width="4.140625" style="253" customWidth="1"/>
    <col min="3330" max="3330" width="8.85546875" style="253" customWidth="1"/>
    <col min="3331" max="3331" width="18.28515625" style="253" customWidth="1"/>
    <col min="3332" max="3332" width="16.42578125" style="253" customWidth="1"/>
    <col min="3333" max="3333" width="12.42578125" style="253" customWidth="1"/>
    <col min="3334" max="3334" width="17.7109375" style="253" customWidth="1"/>
    <col min="3335" max="3336" width="8.42578125" style="253" customWidth="1"/>
    <col min="3337" max="3340" width="11.42578125" style="253" customWidth="1"/>
    <col min="3341" max="3342" width="8" style="253" customWidth="1"/>
    <col min="3343" max="3343" width="10.85546875" style="253" customWidth="1"/>
    <col min="3344" max="3344" width="10.140625" style="253" customWidth="1"/>
    <col min="3345" max="3345" width="9.42578125" style="253" customWidth="1"/>
    <col min="3346" max="3347" width="7.5703125" style="253" customWidth="1"/>
    <col min="3348" max="3348" width="9.42578125" style="253" customWidth="1"/>
    <col min="3349" max="3349" width="10.28515625" style="253" customWidth="1"/>
    <col min="3350" max="3350" width="10.85546875" style="253" customWidth="1"/>
    <col min="3351" max="3584" width="9.140625" style="253"/>
    <col min="3585" max="3585" width="4.140625" style="253" customWidth="1"/>
    <col min="3586" max="3586" width="8.85546875" style="253" customWidth="1"/>
    <col min="3587" max="3587" width="18.28515625" style="253" customWidth="1"/>
    <col min="3588" max="3588" width="16.42578125" style="253" customWidth="1"/>
    <col min="3589" max="3589" width="12.42578125" style="253" customWidth="1"/>
    <col min="3590" max="3590" width="17.7109375" style="253" customWidth="1"/>
    <col min="3591" max="3592" width="8.42578125" style="253" customWidth="1"/>
    <col min="3593" max="3596" width="11.42578125" style="253" customWidth="1"/>
    <col min="3597" max="3598" width="8" style="253" customWidth="1"/>
    <col min="3599" max="3599" width="10.85546875" style="253" customWidth="1"/>
    <col min="3600" max="3600" width="10.140625" style="253" customWidth="1"/>
    <col min="3601" max="3601" width="9.42578125" style="253" customWidth="1"/>
    <col min="3602" max="3603" width="7.5703125" style="253" customWidth="1"/>
    <col min="3604" max="3604" width="9.42578125" style="253" customWidth="1"/>
    <col min="3605" max="3605" width="10.28515625" style="253" customWidth="1"/>
    <col min="3606" max="3606" width="10.85546875" style="253" customWidth="1"/>
    <col min="3607" max="3840" width="9.140625" style="253"/>
    <col min="3841" max="3841" width="4.140625" style="253" customWidth="1"/>
    <col min="3842" max="3842" width="8.85546875" style="253" customWidth="1"/>
    <col min="3843" max="3843" width="18.28515625" style="253" customWidth="1"/>
    <col min="3844" max="3844" width="16.42578125" style="253" customWidth="1"/>
    <col min="3845" max="3845" width="12.42578125" style="253" customWidth="1"/>
    <col min="3846" max="3846" width="17.7109375" style="253" customWidth="1"/>
    <col min="3847" max="3848" width="8.42578125" style="253" customWidth="1"/>
    <col min="3849" max="3852" width="11.42578125" style="253" customWidth="1"/>
    <col min="3853" max="3854" width="8" style="253" customWidth="1"/>
    <col min="3855" max="3855" width="10.85546875" style="253" customWidth="1"/>
    <col min="3856" max="3856" width="10.140625" style="253" customWidth="1"/>
    <col min="3857" max="3857" width="9.42578125" style="253" customWidth="1"/>
    <col min="3858" max="3859" width="7.5703125" style="253" customWidth="1"/>
    <col min="3860" max="3860" width="9.42578125" style="253" customWidth="1"/>
    <col min="3861" max="3861" width="10.28515625" style="253" customWidth="1"/>
    <col min="3862" max="3862" width="10.85546875" style="253" customWidth="1"/>
    <col min="3863" max="4096" width="9.140625" style="253"/>
    <col min="4097" max="4097" width="4.140625" style="253" customWidth="1"/>
    <col min="4098" max="4098" width="8.85546875" style="253" customWidth="1"/>
    <col min="4099" max="4099" width="18.28515625" style="253" customWidth="1"/>
    <col min="4100" max="4100" width="16.42578125" style="253" customWidth="1"/>
    <col min="4101" max="4101" width="12.42578125" style="253" customWidth="1"/>
    <col min="4102" max="4102" width="17.7109375" style="253" customWidth="1"/>
    <col min="4103" max="4104" width="8.42578125" style="253" customWidth="1"/>
    <col min="4105" max="4108" width="11.42578125" style="253" customWidth="1"/>
    <col min="4109" max="4110" width="8" style="253" customWidth="1"/>
    <col min="4111" max="4111" width="10.85546875" style="253" customWidth="1"/>
    <col min="4112" max="4112" width="10.140625" style="253" customWidth="1"/>
    <col min="4113" max="4113" width="9.42578125" style="253" customWidth="1"/>
    <col min="4114" max="4115" width="7.5703125" style="253" customWidth="1"/>
    <col min="4116" max="4116" width="9.42578125" style="253" customWidth="1"/>
    <col min="4117" max="4117" width="10.28515625" style="253" customWidth="1"/>
    <col min="4118" max="4118" width="10.85546875" style="253" customWidth="1"/>
    <col min="4119" max="4352" width="9.140625" style="253"/>
    <col min="4353" max="4353" width="4.140625" style="253" customWidth="1"/>
    <col min="4354" max="4354" width="8.85546875" style="253" customWidth="1"/>
    <col min="4355" max="4355" width="18.28515625" style="253" customWidth="1"/>
    <col min="4356" max="4356" width="16.42578125" style="253" customWidth="1"/>
    <col min="4357" max="4357" width="12.42578125" style="253" customWidth="1"/>
    <col min="4358" max="4358" width="17.7109375" style="253" customWidth="1"/>
    <col min="4359" max="4360" width="8.42578125" style="253" customWidth="1"/>
    <col min="4361" max="4364" width="11.42578125" style="253" customWidth="1"/>
    <col min="4365" max="4366" width="8" style="253" customWidth="1"/>
    <col min="4367" max="4367" width="10.85546875" style="253" customWidth="1"/>
    <col min="4368" max="4368" width="10.140625" style="253" customWidth="1"/>
    <col min="4369" max="4369" width="9.42578125" style="253" customWidth="1"/>
    <col min="4370" max="4371" width="7.5703125" style="253" customWidth="1"/>
    <col min="4372" max="4372" width="9.42578125" style="253" customWidth="1"/>
    <col min="4373" max="4373" width="10.28515625" style="253" customWidth="1"/>
    <col min="4374" max="4374" width="10.85546875" style="253" customWidth="1"/>
    <col min="4375" max="4608" width="9.140625" style="253"/>
    <col min="4609" max="4609" width="4.140625" style="253" customWidth="1"/>
    <col min="4610" max="4610" width="8.85546875" style="253" customWidth="1"/>
    <col min="4611" max="4611" width="18.28515625" style="253" customWidth="1"/>
    <col min="4612" max="4612" width="16.42578125" style="253" customWidth="1"/>
    <col min="4613" max="4613" width="12.42578125" style="253" customWidth="1"/>
    <col min="4614" max="4614" width="17.7109375" style="253" customWidth="1"/>
    <col min="4615" max="4616" width="8.42578125" style="253" customWidth="1"/>
    <col min="4617" max="4620" width="11.42578125" style="253" customWidth="1"/>
    <col min="4621" max="4622" width="8" style="253" customWidth="1"/>
    <col min="4623" max="4623" width="10.85546875" style="253" customWidth="1"/>
    <col min="4624" max="4624" width="10.140625" style="253" customWidth="1"/>
    <col min="4625" max="4625" width="9.42578125" style="253" customWidth="1"/>
    <col min="4626" max="4627" width="7.5703125" style="253" customWidth="1"/>
    <col min="4628" max="4628" width="9.42578125" style="253" customWidth="1"/>
    <col min="4629" max="4629" width="10.28515625" style="253" customWidth="1"/>
    <col min="4630" max="4630" width="10.85546875" style="253" customWidth="1"/>
    <col min="4631" max="4864" width="9.140625" style="253"/>
    <col min="4865" max="4865" width="4.140625" style="253" customWidth="1"/>
    <col min="4866" max="4866" width="8.85546875" style="253" customWidth="1"/>
    <col min="4867" max="4867" width="18.28515625" style="253" customWidth="1"/>
    <col min="4868" max="4868" width="16.42578125" style="253" customWidth="1"/>
    <col min="4869" max="4869" width="12.42578125" style="253" customWidth="1"/>
    <col min="4870" max="4870" width="17.7109375" style="253" customWidth="1"/>
    <col min="4871" max="4872" width="8.42578125" style="253" customWidth="1"/>
    <col min="4873" max="4876" width="11.42578125" style="253" customWidth="1"/>
    <col min="4877" max="4878" width="8" style="253" customWidth="1"/>
    <col min="4879" max="4879" width="10.85546875" style="253" customWidth="1"/>
    <col min="4880" max="4880" width="10.140625" style="253" customWidth="1"/>
    <col min="4881" max="4881" width="9.42578125" style="253" customWidth="1"/>
    <col min="4882" max="4883" width="7.5703125" style="253" customWidth="1"/>
    <col min="4884" max="4884" width="9.42578125" style="253" customWidth="1"/>
    <col min="4885" max="4885" width="10.28515625" style="253" customWidth="1"/>
    <col min="4886" max="4886" width="10.85546875" style="253" customWidth="1"/>
    <col min="4887" max="5120" width="9.140625" style="253"/>
    <col min="5121" max="5121" width="4.140625" style="253" customWidth="1"/>
    <col min="5122" max="5122" width="8.85546875" style="253" customWidth="1"/>
    <col min="5123" max="5123" width="18.28515625" style="253" customWidth="1"/>
    <col min="5124" max="5124" width="16.42578125" style="253" customWidth="1"/>
    <col min="5125" max="5125" width="12.42578125" style="253" customWidth="1"/>
    <col min="5126" max="5126" width="17.7109375" style="253" customWidth="1"/>
    <col min="5127" max="5128" width="8.42578125" style="253" customWidth="1"/>
    <col min="5129" max="5132" width="11.42578125" style="253" customWidth="1"/>
    <col min="5133" max="5134" width="8" style="253" customWidth="1"/>
    <col min="5135" max="5135" width="10.85546875" style="253" customWidth="1"/>
    <col min="5136" max="5136" width="10.140625" style="253" customWidth="1"/>
    <col min="5137" max="5137" width="9.42578125" style="253" customWidth="1"/>
    <col min="5138" max="5139" width="7.5703125" style="253" customWidth="1"/>
    <col min="5140" max="5140" width="9.42578125" style="253" customWidth="1"/>
    <col min="5141" max="5141" width="10.28515625" style="253" customWidth="1"/>
    <col min="5142" max="5142" width="10.85546875" style="253" customWidth="1"/>
    <col min="5143" max="5376" width="9.140625" style="253"/>
    <col min="5377" max="5377" width="4.140625" style="253" customWidth="1"/>
    <col min="5378" max="5378" width="8.85546875" style="253" customWidth="1"/>
    <col min="5379" max="5379" width="18.28515625" style="253" customWidth="1"/>
    <col min="5380" max="5380" width="16.42578125" style="253" customWidth="1"/>
    <col min="5381" max="5381" width="12.42578125" style="253" customWidth="1"/>
    <col min="5382" max="5382" width="17.7109375" style="253" customWidth="1"/>
    <col min="5383" max="5384" width="8.42578125" style="253" customWidth="1"/>
    <col min="5385" max="5388" width="11.42578125" style="253" customWidth="1"/>
    <col min="5389" max="5390" width="8" style="253" customWidth="1"/>
    <col min="5391" max="5391" width="10.85546875" style="253" customWidth="1"/>
    <col min="5392" max="5392" width="10.140625" style="253" customWidth="1"/>
    <col min="5393" max="5393" width="9.42578125" style="253" customWidth="1"/>
    <col min="5394" max="5395" width="7.5703125" style="253" customWidth="1"/>
    <col min="5396" max="5396" width="9.42578125" style="253" customWidth="1"/>
    <col min="5397" max="5397" width="10.28515625" style="253" customWidth="1"/>
    <col min="5398" max="5398" width="10.85546875" style="253" customWidth="1"/>
    <col min="5399" max="5632" width="9.140625" style="253"/>
    <col min="5633" max="5633" width="4.140625" style="253" customWidth="1"/>
    <col min="5634" max="5634" width="8.85546875" style="253" customWidth="1"/>
    <col min="5635" max="5635" width="18.28515625" style="253" customWidth="1"/>
    <col min="5636" max="5636" width="16.42578125" style="253" customWidth="1"/>
    <col min="5637" max="5637" width="12.42578125" style="253" customWidth="1"/>
    <col min="5638" max="5638" width="17.7109375" style="253" customWidth="1"/>
    <col min="5639" max="5640" width="8.42578125" style="253" customWidth="1"/>
    <col min="5641" max="5644" width="11.42578125" style="253" customWidth="1"/>
    <col min="5645" max="5646" width="8" style="253" customWidth="1"/>
    <col min="5647" max="5647" width="10.85546875" style="253" customWidth="1"/>
    <col min="5648" max="5648" width="10.140625" style="253" customWidth="1"/>
    <col min="5649" max="5649" width="9.42578125" style="253" customWidth="1"/>
    <col min="5650" max="5651" width="7.5703125" style="253" customWidth="1"/>
    <col min="5652" max="5652" width="9.42578125" style="253" customWidth="1"/>
    <col min="5653" max="5653" width="10.28515625" style="253" customWidth="1"/>
    <col min="5654" max="5654" width="10.85546875" style="253" customWidth="1"/>
    <col min="5655" max="5888" width="9.140625" style="253"/>
    <col min="5889" max="5889" width="4.140625" style="253" customWidth="1"/>
    <col min="5890" max="5890" width="8.85546875" style="253" customWidth="1"/>
    <col min="5891" max="5891" width="18.28515625" style="253" customWidth="1"/>
    <col min="5892" max="5892" width="16.42578125" style="253" customWidth="1"/>
    <col min="5893" max="5893" width="12.42578125" style="253" customWidth="1"/>
    <col min="5894" max="5894" width="17.7109375" style="253" customWidth="1"/>
    <col min="5895" max="5896" width="8.42578125" style="253" customWidth="1"/>
    <col min="5897" max="5900" width="11.42578125" style="253" customWidth="1"/>
    <col min="5901" max="5902" width="8" style="253" customWidth="1"/>
    <col min="5903" max="5903" width="10.85546875" style="253" customWidth="1"/>
    <col min="5904" max="5904" width="10.140625" style="253" customWidth="1"/>
    <col min="5905" max="5905" width="9.42578125" style="253" customWidth="1"/>
    <col min="5906" max="5907" width="7.5703125" style="253" customWidth="1"/>
    <col min="5908" max="5908" width="9.42578125" style="253" customWidth="1"/>
    <col min="5909" max="5909" width="10.28515625" style="253" customWidth="1"/>
    <col min="5910" max="5910" width="10.85546875" style="253" customWidth="1"/>
    <col min="5911" max="6144" width="9.140625" style="253"/>
    <col min="6145" max="6145" width="4.140625" style="253" customWidth="1"/>
    <col min="6146" max="6146" width="8.85546875" style="253" customWidth="1"/>
    <col min="6147" max="6147" width="18.28515625" style="253" customWidth="1"/>
    <col min="6148" max="6148" width="16.42578125" style="253" customWidth="1"/>
    <col min="6149" max="6149" width="12.42578125" style="253" customWidth="1"/>
    <col min="6150" max="6150" width="17.7109375" style="253" customWidth="1"/>
    <col min="6151" max="6152" width="8.42578125" style="253" customWidth="1"/>
    <col min="6153" max="6156" width="11.42578125" style="253" customWidth="1"/>
    <col min="6157" max="6158" width="8" style="253" customWidth="1"/>
    <col min="6159" max="6159" width="10.85546875" style="253" customWidth="1"/>
    <col min="6160" max="6160" width="10.140625" style="253" customWidth="1"/>
    <col min="6161" max="6161" width="9.42578125" style="253" customWidth="1"/>
    <col min="6162" max="6163" width="7.5703125" style="253" customWidth="1"/>
    <col min="6164" max="6164" width="9.42578125" style="253" customWidth="1"/>
    <col min="6165" max="6165" width="10.28515625" style="253" customWidth="1"/>
    <col min="6166" max="6166" width="10.85546875" style="253" customWidth="1"/>
    <col min="6167" max="6400" width="9.140625" style="253"/>
    <col min="6401" max="6401" width="4.140625" style="253" customWidth="1"/>
    <col min="6402" max="6402" width="8.85546875" style="253" customWidth="1"/>
    <col min="6403" max="6403" width="18.28515625" style="253" customWidth="1"/>
    <col min="6404" max="6404" width="16.42578125" style="253" customWidth="1"/>
    <col min="6405" max="6405" width="12.42578125" style="253" customWidth="1"/>
    <col min="6406" max="6406" width="17.7109375" style="253" customWidth="1"/>
    <col min="6407" max="6408" width="8.42578125" style="253" customWidth="1"/>
    <col min="6409" max="6412" width="11.42578125" style="253" customWidth="1"/>
    <col min="6413" max="6414" width="8" style="253" customWidth="1"/>
    <col min="6415" max="6415" width="10.85546875" style="253" customWidth="1"/>
    <col min="6416" max="6416" width="10.140625" style="253" customWidth="1"/>
    <col min="6417" max="6417" width="9.42578125" style="253" customWidth="1"/>
    <col min="6418" max="6419" width="7.5703125" style="253" customWidth="1"/>
    <col min="6420" max="6420" width="9.42578125" style="253" customWidth="1"/>
    <col min="6421" max="6421" width="10.28515625" style="253" customWidth="1"/>
    <col min="6422" max="6422" width="10.85546875" style="253" customWidth="1"/>
    <col min="6423" max="6656" width="9.140625" style="253"/>
    <col min="6657" max="6657" width="4.140625" style="253" customWidth="1"/>
    <col min="6658" max="6658" width="8.85546875" style="253" customWidth="1"/>
    <col min="6659" max="6659" width="18.28515625" style="253" customWidth="1"/>
    <col min="6660" max="6660" width="16.42578125" style="253" customWidth="1"/>
    <col min="6661" max="6661" width="12.42578125" style="253" customWidth="1"/>
    <col min="6662" max="6662" width="17.7109375" style="253" customWidth="1"/>
    <col min="6663" max="6664" width="8.42578125" style="253" customWidth="1"/>
    <col min="6665" max="6668" width="11.42578125" style="253" customWidth="1"/>
    <col min="6669" max="6670" width="8" style="253" customWidth="1"/>
    <col min="6671" max="6671" width="10.85546875" style="253" customWidth="1"/>
    <col min="6672" max="6672" width="10.140625" style="253" customWidth="1"/>
    <col min="6673" max="6673" width="9.42578125" style="253" customWidth="1"/>
    <col min="6674" max="6675" width="7.5703125" style="253" customWidth="1"/>
    <col min="6676" max="6676" width="9.42578125" style="253" customWidth="1"/>
    <col min="6677" max="6677" width="10.28515625" style="253" customWidth="1"/>
    <col min="6678" max="6678" width="10.85546875" style="253" customWidth="1"/>
    <col min="6679" max="6912" width="9.140625" style="253"/>
    <col min="6913" max="6913" width="4.140625" style="253" customWidth="1"/>
    <col min="6914" max="6914" width="8.85546875" style="253" customWidth="1"/>
    <col min="6915" max="6915" width="18.28515625" style="253" customWidth="1"/>
    <col min="6916" max="6916" width="16.42578125" style="253" customWidth="1"/>
    <col min="6917" max="6917" width="12.42578125" style="253" customWidth="1"/>
    <col min="6918" max="6918" width="17.7109375" style="253" customWidth="1"/>
    <col min="6919" max="6920" width="8.42578125" style="253" customWidth="1"/>
    <col min="6921" max="6924" width="11.42578125" style="253" customWidth="1"/>
    <col min="6925" max="6926" width="8" style="253" customWidth="1"/>
    <col min="6927" max="6927" width="10.85546875" style="253" customWidth="1"/>
    <col min="6928" max="6928" width="10.140625" style="253" customWidth="1"/>
    <col min="6929" max="6929" width="9.42578125" style="253" customWidth="1"/>
    <col min="6930" max="6931" width="7.5703125" style="253" customWidth="1"/>
    <col min="6932" max="6932" width="9.42578125" style="253" customWidth="1"/>
    <col min="6933" max="6933" width="10.28515625" style="253" customWidth="1"/>
    <col min="6934" max="6934" width="10.85546875" style="253" customWidth="1"/>
    <col min="6935" max="7168" width="9.140625" style="253"/>
    <col min="7169" max="7169" width="4.140625" style="253" customWidth="1"/>
    <col min="7170" max="7170" width="8.85546875" style="253" customWidth="1"/>
    <col min="7171" max="7171" width="18.28515625" style="253" customWidth="1"/>
    <col min="7172" max="7172" width="16.42578125" style="253" customWidth="1"/>
    <col min="7173" max="7173" width="12.42578125" style="253" customWidth="1"/>
    <col min="7174" max="7174" width="17.7109375" style="253" customWidth="1"/>
    <col min="7175" max="7176" width="8.42578125" style="253" customWidth="1"/>
    <col min="7177" max="7180" width="11.42578125" style="253" customWidth="1"/>
    <col min="7181" max="7182" width="8" style="253" customWidth="1"/>
    <col min="7183" max="7183" width="10.85546875" style="253" customWidth="1"/>
    <col min="7184" max="7184" width="10.140625" style="253" customWidth="1"/>
    <col min="7185" max="7185" width="9.42578125" style="253" customWidth="1"/>
    <col min="7186" max="7187" width="7.5703125" style="253" customWidth="1"/>
    <col min="7188" max="7188" width="9.42578125" style="253" customWidth="1"/>
    <col min="7189" max="7189" width="10.28515625" style="253" customWidth="1"/>
    <col min="7190" max="7190" width="10.85546875" style="253" customWidth="1"/>
    <col min="7191" max="7424" width="9.140625" style="253"/>
    <col min="7425" max="7425" width="4.140625" style="253" customWidth="1"/>
    <col min="7426" max="7426" width="8.85546875" style="253" customWidth="1"/>
    <col min="7427" max="7427" width="18.28515625" style="253" customWidth="1"/>
    <col min="7428" max="7428" width="16.42578125" style="253" customWidth="1"/>
    <col min="7429" max="7429" width="12.42578125" style="253" customWidth="1"/>
    <col min="7430" max="7430" width="17.7109375" style="253" customWidth="1"/>
    <col min="7431" max="7432" width="8.42578125" style="253" customWidth="1"/>
    <col min="7433" max="7436" width="11.42578125" style="253" customWidth="1"/>
    <col min="7437" max="7438" width="8" style="253" customWidth="1"/>
    <col min="7439" max="7439" width="10.85546875" style="253" customWidth="1"/>
    <col min="7440" max="7440" width="10.140625" style="253" customWidth="1"/>
    <col min="7441" max="7441" width="9.42578125" style="253" customWidth="1"/>
    <col min="7442" max="7443" width="7.5703125" style="253" customWidth="1"/>
    <col min="7444" max="7444" width="9.42578125" style="253" customWidth="1"/>
    <col min="7445" max="7445" width="10.28515625" style="253" customWidth="1"/>
    <col min="7446" max="7446" width="10.85546875" style="253" customWidth="1"/>
    <col min="7447" max="7680" width="9.140625" style="253"/>
    <col min="7681" max="7681" width="4.140625" style="253" customWidth="1"/>
    <col min="7682" max="7682" width="8.85546875" style="253" customWidth="1"/>
    <col min="7683" max="7683" width="18.28515625" style="253" customWidth="1"/>
    <col min="7684" max="7684" width="16.42578125" style="253" customWidth="1"/>
    <col min="7685" max="7685" width="12.42578125" style="253" customWidth="1"/>
    <col min="7686" max="7686" width="17.7109375" style="253" customWidth="1"/>
    <col min="7687" max="7688" width="8.42578125" style="253" customWidth="1"/>
    <col min="7689" max="7692" width="11.42578125" style="253" customWidth="1"/>
    <col min="7693" max="7694" width="8" style="253" customWidth="1"/>
    <col min="7695" max="7695" width="10.85546875" style="253" customWidth="1"/>
    <col min="7696" max="7696" width="10.140625" style="253" customWidth="1"/>
    <col min="7697" max="7697" width="9.42578125" style="253" customWidth="1"/>
    <col min="7698" max="7699" width="7.5703125" style="253" customWidth="1"/>
    <col min="7700" max="7700" width="9.42578125" style="253" customWidth="1"/>
    <col min="7701" max="7701" width="10.28515625" style="253" customWidth="1"/>
    <col min="7702" max="7702" width="10.85546875" style="253" customWidth="1"/>
    <col min="7703" max="7936" width="9.140625" style="253"/>
    <col min="7937" max="7937" width="4.140625" style="253" customWidth="1"/>
    <col min="7938" max="7938" width="8.85546875" style="253" customWidth="1"/>
    <col min="7939" max="7939" width="18.28515625" style="253" customWidth="1"/>
    <col min="7940" max="7940" width="16.42578125" style="253" customWidth="1"/>
    <col min="7941" max="7941" width="12.42578125" style="253" customWidth="1"/>
    <col min="7942" max="7942" width="17.7109375" style="253" customWidth="1"/>
    <col min="7943" max="7944" width="8.42578125" style="253" customWidth="1"/>
    <col min="7945" max="7948" width="11.42578125" style="253" customWidth="1"/>
    <col min="7949" max="7950" width="8" style="253" customWidth="1"/>
    <col min="7951" max="7951" width="10.85546875" style="253" customWidth="1"/>
    <col min="7952" max="7952" width="10.140625" style="253" customWidth="1"/>
    <col min="7953" max="7953" width="9.42578125" style="253" customWidth="1"/>
    <col min="7954" max="7955" width="7.5703125" style="253" customWidth="1"/>
    <col min="7956" max="7956" width="9.42578125" style="253" customWidth="1"/>
    <col min="7957" max="7957" width="10.28515625" style="253" customWidth="1"/>
    <col min="7958" max="7958" width="10.85546875" style="253" customWidth="1"/>
    <col min="7959" max="8192" width="9.140625" style="253"/>
    <col min="8193" max="8193" width="4.140625" style="253" customWidth="1"/>
    <col min="8194" max="8194" width="8.85546875" style="253" customWidth="1"/>
    <col min="8195" max="8195" width="18.28515625" style="253" customWidth="1"/>
    <col min="8196" max="8196" width="16.42578125" style="253" customWidth="1"/>
    <col min="8197" max="8197" width="12.42578125" style="253" customWidth="1"/>
    <col min="8198" max="8198" width="17.7109375" style="253" customWidth="1"/>
    <col min="8199" max="8200" width="8.42578125" style="253" customWidth="1"/>
    <col min="8201" max="8204" width="11.42578125" style="253" customWidth="1"/>
    <col min="8205" max="8206" width="8" style="253" customWidth="1"/>
    <col min="8207" max="8207" width="10.85546875" style="253" customWidth="1"/>
    <col min="8208" max="8208" width="10.140625" style="253" customWidth="1"/>
    <col min="8209" max="8209" width="9.42578125" style="253" customWidth="1"/>
    <col min="8210" max="8211" width="7.5703125" style="253" customWidth="1"/>
    <col min="8212" max="8212" width="9.42578125" style="253" customWidth="1"/>
    <col min="8213" max="8213" width="10.28515625" style="253" customWidth="1"/>
    <col min="8214" max="8214" width="10.85546875" style="253" customWidth="1"/>
    <col min="8215" max="8448" width="9.140625" style="253"/>
    <col min="8449" max="8449" width="4.140625" style="253" customWidth="1"/>
    <col min="8450" max="8450" width="8.85546875" style="253" customWidth="1"/>
    <col min="8451" max="8451" width="18.28515625" style="253" customWidth="1"/>
    <col min="8452" max="8452" width="16.42578125" style="253" customWidth="1"/>
    <col min="8453" max="8453" width="12.42578125" style="253" customWidth="1"/>
    <col min="8454" max="8454" width="17.7109375" style="253" customWidth="1"/>
    <col min="8455" max="8456" width="8.42578125" style="253" customWidth="1"/>
    <col min="8457" max="8460" width="11.42578125" style="253" customWidth="1"/>
    <col min="8461" max="8462" width="8" style="253" customWidth="1"/>
    <col min="8463" max="8463" width="10.85546875" style="253" customWidth="1"/>
    <col min="8464" max="8464" width="10.140625" style="253" customWidth="1"/>
    <col min="8465" max="8465" width="9.42578125" style="253" customWidth="1"/>
    <col min="8466" max="8467" width="7.5703125" style="253" customWidth="1"/>
    <col min="8468" max="8468" width="9.42578125" style="253" customWidth="1"/>
    <col min="8469" max="8469" width="10.28515625" style="253" customWidth="1"/>
    <col min="8470" max="8470" width="10.85546875" style="253" customWidth="1"/>
    <col min="8471" max="8704" width="9.140625" style="253"/>
    <col min="8705" max="8705" width="4.140625" style="253" customWidth="1"/>
    <col min="8706" max="8706" width="8.85546875" style="253" customWidth="1"/>
    <col min="8707" max="8707" width="18.28515625" style="253" customWidth="1"/>
    <col min="8708" max="8708" width="16.42578125" style="253" customWidth="1"/>
    <col min="8709" max="8709" width="12.42578125" style="253" customWidth="1"/>
    <col min="8710" max="8710" width="17.7109375" style="253" customWidth="1"/>
    <col min="8711" max="8712" width="8.42578125" style="253" customWidth="1"/>
    <col min="8713" max="8716" width="11.42578125" style="253" customWidth="1"/>
    <col min="8717" max="8718" width="8" style="253" customWidth="1"/>
    <col min="8719" max="8719" width="10.85546875" style="253" customWidth="1"/>
    <col min="8720" max="8720" width="10.140625" style="253" customWidth="1"/>
    <col min="8721" max="8721" width="9.42578125" style="253" customWidth="1"/>
    <col min="8722" max="8723" width="7.5703125" style="253" customWidth="1"/>
    <col min="8724" max="8724" width="9.42578125" style="253" customWidth="1"/>
    <col min="8725" max="8725" width="10.28515625" style="253" customWidth="1"/>
    <col min="8726" max="8726" width="10.85546875" style="253" customWidth="1"/>
    <col min="8727" max="8960" width="9.140625" style="253"/>
    <col min="8961" max="8961" width="4.140625" style="253" customWidth="1"/>
    <col min="8962" max="8962" width="8.85546875" style="253" customWidth="1"/>
    <col min="8963" max="8963" width="18.28515625" style="253" customWidth="1"/>
    <col min="8964" max="8964" width="16.42578125" style="253" customWidth="1"/>
    <col min="8965" max="8965" width="12.42578125" style="253" customWidth="1"/>
    <col min="8966" max="8966" width="17.7109375" style="253" customWidth="1"/>
    <col min="8967" max="8968" width="8.42578125" style="253" customWidth="1"/>
    <col min="8969" max="8972" width="11.42578125" style="253" customWidth="1"/>
    <col min="8973" max="8974" width="8" style="253" customWidth="1"/>
    <col min="8975" max="8975" width="10.85546875" style="253" customWidth="1"/>
    <col min="8976" max="8976" width="10.140625" style="253" customWidth="1"/>
    <col min="8977" max="8977" width="9.42578125" style="253" customWidth="1"/>
    <col min="8978" max="8979" width="7.5703125" style="253" customWidth="1"/>
    <col min="8980" max="8980" width="9.42578125" style="253" customWidth="1"/>
    <col min="8981" max="8981" width="10.28515625" style="253" customWidth="1"/>
    <col min="8982" max="8982" width="10.85546875" style="253" customWidth="1"/>
    <col min="8983" max="9216" width="9.140625" style="253"/>
    <col min="9217" max="9217" width="4.140625" style="253" customWidth="1"/>
    <col min="9218" max="9218" width="8.85546875" style="253" customWidth="1"/>
    <col min="9219" max="9219" width="18.28515625" style="253" customWidth="1"/>
    <col min="9220" max="9220" width="16.42578125" style="253" customWidth="1"/>
    <col min="9221" max="9221" width="12.42578125" style="253" customWidth="1"/>
    <col min="9222" max="9222" width="17.7109375" style="253" customWidth="1"/>
    <col min="9223" max="9224" width="8.42578125" style="253" customWidth="1"/>
    <col min="9225" max="9228" width="11.42578125" style="253" customWidth="1"/>
    <col min="9229" max="9230" width="8" style="253" customWidth="1"/>
    <col min="9231" max="9231" width="10.85546875" style="253" customWidth="1"/>
    <col min="9232" max="9232" width="10.140625" style="253" customWidth="1"/>
    <col min="9233" max="9233" width="9.42578125" style="253" customWidth="1"/>
    <col min="9234" max="9235" width="7.5703125" style="253" customWidth="1"/>
    <col min="9236" max="9236" width="9.42578125" style="253" customWidth="1"/>
    <col min="9237" max="9237" width="10.28515625" style="253" customWidth="1"/>
    <col min="9238" max="9238" width="10.85546875" style="253" customWidth="1"/>
    <col min="9239" max="9472" width="9.140625" style="253"/>
    <col min="9473" max="9473" width="4.140625" style="253" customWidth="1"/>
    <col min="9474" max="9474" width="8.85546875" style="253" customWidth="1"/>
    <col min="9475" max="9475" width="18.28515625" style="253" customWidth="1"/>
    <col min="9476" max="9476" width="16.42578125" style="253" customWidth="1"/>
    <col min="9477" max="9477" width="12.42578125" style="253" customWidth="1"/>
    <col min="9478" max="9478" width="17.7109375" style="253" customWidth="1"/>
    <col min="9479" max="9480" width="8.42578125" style="253" customWidth="1"/>
    <col min="9481" max="9484" width="11.42578125" style="253" customWidth="1"/>
    <col min="9485" max="9486" width="8" style="253" customWidth="1"/>
    <col min="9487" max="9487" width="10.85546875" style="253" customWidth="1"/>
    <col min="9488" max="9488" width="10.140625" style="253" customWidth="1"/>
    <col min="9489" max="9489" width="9.42578125" style="253" customWidth="1"/>
    <col min="9490" max="9491" width="7.5703125" style="253" customWidth="1"/>
    <col min="9492" max="9492" width="9.42578125" style="253" customWidth="1"/>
    <col min="9493" max="9493" width="10.28515625" style="253" customWidth="1"/>
    <col min="9494" max="9494" width="10.85546875" style="253" customWidth="1"/>
    <col min="9495" max="9728" width="9.140625" style="253"/>
    <col min="9729" max="9729" width="4.140625" style="253" customWidth="1"/>
    <col min="9730" max="9730" width="8.85546875" style="253" customWidth="1"/>
    <col min="9731" max="9731" width="18.28515625" style="253" customWidth="1"/>
    <col min="9732" max="9732" width="16.42578125" style="253" customWidth="1"/>
    <col min="9733" max="9733" width="12.42578125" style="253" customWidth="1"/>
    <col min="9734" max="9734" width="17.7109375" style="253" customWidth="1"/>
    <col min="9735" max="9736" width="8.42578125" style="253" customWidth="1"/>
    <col min="9737" max="9740" width="11.42578125" style="253" customWidth="1"/>
    <col min="9741" max="9742" width="8" style="253" customWidth="1"/>
    <col min="9743" max="9743" width="10.85546875" style="253" customWidth="1"/>
    <col min="9744" max="9744" width="10.140625" style="253" customWidth="1"/>
    <col min="9745" max="9745" width="9.42578125" style="253" customWidth="1"/>
    <col min="9746" max="9747" width="7.5703125" style="253" customWidth="1"/>
    <col min="9748" max="9748" width="9.42578125" style="253" customWidth="1"/>
    <col min="9749" max="9749" width="10.28515625" style="253" customWidth="1"/>
    <col min="9750" max="9750" width="10.85546875" style="253" customWidth="1"/>
    <col min="9751" max="9984" width="9.140625" style="253"/>
    <col min="9985" max="9985" width="4.140625" style="253" customWidth="1"/>
    <col min="9986" max="9986" width="8.85546875" style="253" customWidth="1"/>
    <col min="9987" max="9987" width="18.28515625" style="253" customWidth="1"/>
    <col min="9988" max="9988" width="16.42578125" style="253" customWidth="1"/>
    <col min="9989" max="9989" width="12.42578125" style="253" customWidth="1"/>
    <col min="9990" max="9990" width="17.7109375" style="253" customWidth="1"/>
    <col min="9991" max="9992" width="8.42578125" style="253" customWidth="1"/>
    <col min="9993" max="9996" width="11.42578125" style="253" customWidth="1"/>
    <col min="9997" max="9998" width="8" style="253" customWidth="1"/>
    <col min="9999" max="9999" width="10.85546875" style="253" customWidth="1"/>
    <col min="10000" max="10000" width="10.140625" style="253" customWidth="1"/>
    <col min="10001" max="10001" width="9.42578125" style="253" customWidth="1"/>
    <col min="10002" max="10003" width="7.5703125" style="253" customWidth="1"/>
    <col min="10004" max="10004" width="9.42578125" style="253" customWidth="1"/>
    <col min="10005" max="10005" width="10.28515625" style="253" customWidth="1"/>
    <col min="10006" max="10006" width="10.85546875" style="253" customWidth="1"/>
    <col min="10007" max="10240" width="9.140625" style="253"/>
    <col min="10241" max="10241" width="4.140625" style="253" customWidth="1"/>
    <col min="10242" max="10242" width="8.85546875" style="253" customWidth="1"/>
    <col min="10243" max="10243" width="18.28515625" style="253" customWidth="1"/>
    <col min="10244" max="10244" width="16.42578125" style="253" customWidth="1"/>
    <col min="10245" max="10245" width="12.42578125" style="253" customWidth="1"/>
    <col min="10246" max="10246" width="17.7109375" style="253" customWidth="1"/>
    <col min="10247" max="10248" width="8.42578125" style="253" customWidth="1"/>
    <col min="10249" max="10252" width="11.42578125" style="253" customWidth="1"/>
    <col min="10253" max="10254" width="8" style="253" customWidth="1"/>
    <col min="10255" max="10255" width="10.85546875" style="253" customWidth="1"/>
    <col min="10256" max="10256" width="10.140625" style="253" customWidth="1"/>
    <col min="10257" max="10257" width="9.42578125" style="253" customWidth="1"/>
    <col min="10258" max="10259" width="7.5703125" style="253" customWidth="1"/>
    <col min="10260" max="10260" width="9.42578125" style="253" customWidth="1"/>
    <col min="10261" max="10261" width="10.28515625" style="253" customWidth="1"/>
    <col min="10262" max="10262" width="10.85546875" style="253" customWidth="1"/>
    <col min="10263" max="10496" width="9.140625" style="253"/>
    <col min="10497" max="10497" width="4.140625" style="253" customWidth="1"/>
    <col min="10498" max="10498" width="8.85546875" style="253" customWidth="1"/>
    <col min="10499" max="10499" width="18.28515625" style="253" customWidth="1"/>
    <col min="10500" max="10500" width="16.42578125" style="253" customWidth="1"/>
    <col min="10501" max="10501" width="12.42578125" style="253" customWidth="1"/>
    <col min="10502" max="10502" width="17.7109375" style="253" customWidth="1"/>
    <col min="10503" max="10504" width="8.42578125" style="253" customWidth="1"/>
    <col min="10505" max="10508" width="11.42578125" style="253" customWidth="1"/>
    <col min="10509" max="10510" width="8" style="253" customWidth="1"/>
    <col min="10511" max="10511" width="10.85546875" style="253" customWidth="1"/>
    <col min="10512" max="10512" width="10.140625" style="253" customWidth="1"/>
    <col min="10513" max="10513" width="9.42578125" style="253" customWidth="1"/>
    <col min="10514" max="10515" width="7.5703125" style="253" customWidth="1"/>
    <col min="10516" max="10516" width="9.42578125" style="253" customWidth="1"/>
    <col min="10517" max="10517" width="10.28515625" style="253" customWidth="1"/>
    <col min="10518" max="10518" width="10.85546875" style="253" customWidth="1"/>
    <col min="10519" max="10752" width="9.140625" style="253"/>
    <col min="10753" max="10753" width="4.140625" style="253" customWidth="1"/>
    <col min="10754" max="10754" width="8.85546875" style="253" customWidth="1"/>
    <col min="10755" max="10755" width="18.28515625" style="253" customWidth="1"/>
    <col min="10756" max="10756" width="16.42578125" style="253" customWidth="1"/>
    <col min="10757" max="10757" width="12.42578125" style="253" customWidth="1"/>
    <col min="10758" max="10758" width="17.7109375" style="253" customWidth="1"/>
    <col min="10759" max="10760" width="8.42578125" style="253" customWidth="1"/>
    <col min="10761" max="10764" width="11.42578125" style="253" customWidth="1"/>
    <col min="10765" max="10766" width="8" style="253" customWidth="1"/>
    <col min="10767" max="10767" width="10.85546875" style="253" customWidth="1"/>
    <col min="10768" max="10768" width="10.140625" style="253" customWidth="1"/>
    <col min="10769" max="10769" width="9.42578125" style="253" customWidth="1"/>
    <col min="10770" max="10771" width="7.5703125" style="253" customWidth="1"/>
    <col min="10772" max="10772" width="9.42578125" style="253" customWidth="1"/>
    <col min="10773" max="10773" width="10.28515625" style="253" customWidth="1"/>
    <col min="10774" max="10774" width="10.85546875" style="253" customWidth="1"/>
    <col min="10775" max="11008" width="9.140625" style="253"/>
    <col min="11009" max="11009" width="4.140625" style="253" customWidth="1"/>
    <col min="11010" max="11010" width="8.85546875" style="253" customWidth="1"/>
    <col min="11011" max="11011" width="18.28515625" style="253" customWidth="1"/>
    <col min="11012" max="11012" width="16.42578125" style="253" customWidth="1"/>
    <col min="11013" max="11013" width="12.42578125" style="253" customWidth="1"/>
    <col min="11014" max="11014" width="17.7109375" style="253" customWidth="1"/>
    <col min="11015" max="11016" width="8.42578125" style="253" customWidth="1"/>
    <col min="11017" max="11020" width="11.42578125" style="253" customWidth="1"/>
    <col min="11021" max="11022" width="8" style="253" customWidth="1"/>
    <col min="11023" max="11023" width="10.85546875" style="253" customWidth="1"/>
    <col min="11024" max="11024" width="10.140625" style="253" customWidth="1"/>
    <col min="11025" max="11025" width="9.42578125" style="253" customWidth="1"/>
    <col min="11026" max="11027" width="7.5703125" style="253" customWidth="1"/>
    <col min="11028" max="11028" width="9.42578125" style="253" customWidth="1"/>
    <col min="11029" max="11029" width="10.28515625" style="253" customWidth="1"/>
    <col min="11030" max="11030" width="10.85546875" style="253" customWidth="1"/>
    <col min="11031" max="11264" width="9.140625" style="253"/>
    <col min="11265" max="11265" width="4.140625" style="253" customWidth="1"/>
    <col min="11266" max="11266" width="8.85546875" style="253" customWidth="1"/>
    <col min="11267" max="11267" width="18.28515625" style="253" customWidth="1"/>
    <col min="11268" max="11268" width="16.42578125" style="253" customWidth="1"/>
    <col min="11269" max="11269" width="12.42578125" style="253" customWidth="1"/>
    <col min="11270" max="11270" width="17.7109375" style="253" customWidth="1"/>
    <col min="11271" max="11272" width="8.42578125" style="253" customWidth="1"/>
    <col min="11273" max="11276" width="11.42578125" style="253" customWidth="1"/>
    <col min="11277" max="11278" width="8" style="253" customWidth="1"/>
    <col min="11279" max="11279" width="10.85546875" style="253" customWidth="1"/>
    <col min="11280" max="11280" width="10.140625" style="253" customWidth="1"/>
    <col min="11281" max="11281" width="9.42578125" style="253" customWidth="1"/>
    <col min="11282" max="11283" width="7.5703125" style="253" customWidth="1"/>
    <col min="11284" max="11284" width="9.42578125" style="253" customWidth="1"/>
    <col min="11285" max="11285" width="10.28515625" style="253" customWidth="1"/>
    <col min="11286" max="11286" width="10.85546875" style="253" customWidth="1"/>
    <col min="11287" max="11520" width="9.140625" style="253"/>
    <col min="11521" max="11521" width="4.140625" style="253" customWidth="1"/>
    <col min="11522" max="11522" width="8.85546875" style="253" customWidth="1"/>
    <col min="11523" max="11523" width="18.28515625" style="253" customWidth="1"/>
    <col min="11524" max="11524" width="16.42578125" style="253" customWidth="1"/>
    <col min="11525" max="11525" width="12.42578125" style="253" customWidth="1"/>
    <col min="11526" max="11526" width="17.7109375" style="253" customWidth="1"/>
    <col min="11527" max="11528" width="8.42578125" style="253" customWidth="1"/>
    <col min="11529" max="11532" width="11.42578125" style="253" customWidth="1"/>
    <col min="11533" max="11534" width="8" style="253" customWidth="1"/>
    <col min="11535" max="11535" width="10.85546875" style="253" customWidth="1"/>
    <col min="11536" max="11536" width="10.140625" style="253" customWidth="1"/>
    <col min="11537" max="11537" width="9.42578125" style="253" customWidth="1"/>
    <col min="11538" max="11539" width="7.5703125" style="253" customWidth="1"/>
    <col min="11540" max="11540" width="9.42578125" style="253" customWidth="1"/>
    <col min="11541" max="11541" width="10.28515625" style="253" customWidth="1"/>
    <col min="11542" max="11542" width="10.85546875" style="253" customWidth="1"/>
    <col min="11543" max="11776" width="9.140625" style="253"/>
    <col min="11777" max="11777" width="4.140625" style="253" customWidth="1"/>
    <col min="11778" max="11778" width="8.85546875" style="253" customWidth="1"/>
    <col min="11779" max="11779" width="18.28515625" style="253" customWidth="1"/>
    <col min="11780" max="11780" width="16.42578125" style="253" customWidth="1"/>
    <col min="11781" max="11781" width="12.42578125" style="253" customWidth="1"/>
    <col min="11782" max="11782" width="17.7109375" style="253" customWidth="1"/>
    <col min="11783" max="11784" width="8.42578125" style="253" customWidth="1"/>
    <col min="11785" max="11788" width="11.42578125" style="253" customWidth="1"/>
    <col min="11789" max="11790" width="8" style="253" customWidth="1"/>
    <col min="11791" max="11791" width="10.85546875" style="253" customWidth="1"/>
    <col min="11792" max="11792" width="10.140625" style="253" customWidth="1"/>
    <col min="11793" max="11793" width="9.42578125" style="253" customWidth="1"/>
    <col min="11794" max="11795" width="7.5703125" style="253" customWidth="1"/>
    <col min="11796" max="11796" width="9.42578125" style="253" customWidth="1"/>
    <col min="11797" max="11797" width="10.28515625" style="253" customWidth="1"/>
    <col min="11798" max="11798" width="10.85546875" style="253" customWidth="1"/>
    <col min="11799" max="12032" width="9.140625" style="253"/>
    <col min="12033" max="12033" width="4.140625" style="253" customWidth="1"/>
    <col min="12034" max="12034" width="8.85546875" style="253" customWidth="1"/>
    <col min="12035" max="12035" width="18.28515625" style="253" customWidth="1"/>
    <col min="12036" max="12036" width="16.42578125" style="253" customWidth="1"/>
    <col min="12037" max="12037" width="12.42578125" style="253" customWidth="1"/>
    <col min="12038" max="12038" width="17.7109375" style="253" customWidth="1"/>
    <col min="12039" max="12040" width="8.42578125" style="253" customWidth="1"/>
    <col min="12041" max="12044" width="11.42578125" style="253" customWidth="1"/>
    <col min="12045" max="12046" width="8" style="253" customWidth="1"/>
    <col min="12047" max="12047" width="10.85546875" style="253" customWidth="1"/>
    <col min="12048" max="12048" width="10.140625" style="253" customWidth="1"/>
    <col min="12049" max="12049" width="9.42578125" style="253" customWidth="1"/>
    <col min="12050" max="12051" width="7.5703125" style="253" customWidth="1"/>
    <col min="12052" max="12052" width="9.42578125" style="253" customWidth="1"/>
    <col min="12053" max="12053" width="10.28515625" style="253" customWidth="1"/>
    <col min="12054" max="12054" width="10.85546875" style="253" customWidth="1"/>
    <col min="12055" max="12288" width="9.140625" style="253"/>
    <col min="12289" max="12289" width="4.140625" style="253" customWidth="1"/>
    <col min="12290" max="12290" width="8.85546875" style="253" customWidth="1"/>
    <col min="12291" max="12291" width="18.28515625" style="253" customWidth="1"/>
    <col min="12292" max="12292" width="16.42578125" style="253" customWidth="1"/>
    <col min="12293" max="12293" width="12.42578125" style="253" customWidth="1"/>
    <col min="12294" max="12294" width="17.7109375" style="253" customWidth="1"/>
    <col min="12295" max="12296" width="8.42578125" style="253" customWidth="1"/>
    <col min="12297" max="12300" width="11.42578125" style="253" customWidth="1"/>
    <col min="12301" max="12302" width="8" style="253" customWidth="1"/>
    <col min="12303" max="12303" width="10.85546875" style="253" customWidth="1"/>
    <col min="12304" max="12304" width="10.140625" style="253" customWidth="1"/>
    <col min="12305" max="12305" width="9.42578125" style="253" customWidth="1"/>
    <col min="12306" max="12307" width="7.5703125" style="253" customWidth="1"/>
    <col min="12308" max="12308" width="9.42578125" style="253" customWidth="1"/>
    <col min="12309" max="12309" width="10.28515625" style="253" customWidth="1"/>
    <col min="12310" max="12310" width="10.85546875" style="253" customWidth="1"/>
    <col min="12311" max="12544" width="9.140625" style="253"/>
    <col min="12545" max="12545" width="4.140625" style="253" customWidth="1"/>
    <col min="12546" max="12546" width="8.85546875" style="253" customWidth="1"/>
    <col min="12547" max="12547" width="18.28515625" style="253" customWidth="1"/>
    <col min="12548" max="12548" width="16.42578125" style="253" customWidth="1"/>
    <col min="12549" max="12549" width="12.42578125" style="253" customWidth="1"/>
    <col min="12550" max="12550" width="17.7109375" style="253" customWidth="1"/>
    <col min="12551" max="12552" width="8.42578125" style="253" customWidth="1"/>
    <col min="12553" max="12556" width="11.42578125" style="253" customWidth="1"/>
    <col min="12557" max="12558" width="8" style="253" customWidth="1"/>
    <col min="12559" max="12559" width="10.85546875" style="253" customWidth="1"/>
    <col min="12560" max="12560" width="10.140625" style="253" customWidth="1"/>
    <col min="12561" max="12561" width="9.42578125" style="253" customWidth="1"/>
    <col min="12562" max="12563" width="7.5703125" style="253" customWidth="1"/>
    <col min="12564" max="12564" width="9.42578125" style="253" customWidth="1"/>
    <col min="12565" max="12565" width="10.28515625" style="253" customWidth="1"/>
    <col min="12566" max="12566" width="10.85546875" style="253" customWidth="1"/>
    <col min="12567" max="12800" width="9.140625" style="253"/>
    <col min="12801" max="12801" width="4.140625" style="253" customWidth="1"/>
    <col min="12802" max="12802" width="8.85546875" style="253" customWidth="1"/>
    <col min="12803" max="12803" width="18.28515625" style="253" customWidth="1"/>
    <col min="12804" max="12804" width="16.42578125" style="253" customWidth="1"/>
    <col min="12805" max="12805" width="12.42578125" style="253" customWidth="1"/>
    <col min="12806" max="12806" width="17.7109375" style="253" customWidth="1"/>
    <col min="12807" max="12808" width="8.42578125" style="253" customWidth="1"/>
    <col min="12809" max="12812" width="11.42578125" style="253" customWidth="1"/>
    <col min="12813" max="12814" width="8" style="253" customWidth="1"/>
    <col min="12815" max="12815" width="10.85546875" style="253" customWidth="1"/>
    <col min="12816" max="12816" width="10.140625" style="253" customWidth="1"/>
    <col min="12817" max="12817" width="9.42578125" style="253" customWidth="1"/>
    <col min="12818" max="12819" width="7.5703125" style="253" customWidth="1"/>
    <col min="12820" max="12820" width="9.42578125" style="253" customWidth="1"/>
    <col min="12821" max="12821" width="10.28515625" style="253" customWidth="1"/>
    <col min="12822" max="12822" width="10.85546875" style="253" customWidth="1"/>
    <col min="12823" max="13056" width="9.140625" style="253"/>
    <col min="13057" max="13057" width="4.140625" style="253" customWidth="1"/>
    <col min="13058" max="13058" width="8.85546875" style="253" customWidth="1"/>
    <col min="13059" max="13059" width="18.28515625" style="253" customWidth="1"/>
    <col min="13060" max="13060" width="16.42578125" style="253" customWidth="1"/>
    <col min="13061" max="13061" width="12.42578125" style="253" customWidth="1"/>
    <col min="13062" max="13062" width="17.7109375" style="253" customWidth="1"/>
    <col min="13063" max="13064" width="8.42578125" style="253" customWidth="1"/>
    <col min="13065" max="13068" width="11.42578125" style="253" customWidth="1"/>
    <col min="13069" max="13070" width="8" style="253" customWidth="1"/>
    <col min="13071" max="13071" width="10.85546875" style="253" customWidth="1"/>
    <col min="13072" max="13072" width="10.140625" style="253" customWidth="1"/>
    <col min="13073" max="13073" width="9.42578125" style="253" customWidth="1"/>
    <col min="13074" max="13075" width="7.5703125" style="253" customWidth="1"/>
    <col min="13076" max="13076" width="9.42578125" style="253" customWidth="1"/>
    <col min="13077" max="13077" width="10.28515625" style="253" customWidth="1"/>
    <col min="13078" max="13078" width="10.85546875" style="253" customWidth="1"/>
    <col min="13079" max="13312" width="9.140625" style="253"/>
    <col min="13313" max="13313" width="4.140625" style="253" customWidth="1"/>
    <col min="13314" max="13314" width="8.85546875" style="253" customWidth="1"/>
    <col min="13315" max="13315" width="18.28515625" style="253" customWidth="1"/>
    <col min="13316" max="13316" width="16.42578125" style="253" customWidth="1"/>
    <col min="13317" max="13317" width="12.42578125" style="253" customWidth="1"/>
    <col min="13318" max="13318" width="17.7109375" style="253" customWidth="1"/>
    <col min="13319" max="13320" width="8.42578125" style="253" customWidth="1"/>
    <col min="13321" max="13324" width="11.42578125" style="253" customWidth="1"/>
    <col min="13325" max="13326" width="8" style="253" customWidth="1"/>
    <col min="13327" max="13327" width="10.85546875" style="253" customWidth="1"/>
    <col min="13328" max="13328" width="10.140625" style="253" customWidth="1"/>
    <col min="13329" max="13329" width="9.42578125" style="253" customWidth="1"/>
    <col min="13330" max="13331" width="7.5703125" style="253" customWidth="1"/>
    <col min="13332" max="13332" width="9.42578125" style="253" customWidth="1"/>
    <col min="13333" max="13333" width="10.28515625" style="253" customWidth="1"/>
    <col min="13334" max="13334" width="10.85546875" style="253" customWidth="1"/>
    <col min="13335" max="13568" width="9.140625" style="253"/>
    <col min="13569" max="13569" width="4.140625" style="253" customWidth="1"/>
    <col min="13570" max="13570" width="8.85546875" style="253" customWidth="1"/>
    <col min="13571" max="13571" width="18.28515625" style="253" customWidth="1"/>
    <col min="13572" max="13572" width="16.42578125" style="253" customWidth="1"/>
    <col min="13573" max="13573" width="12.42578125" style="253" customWidth="1"/>
    <col min="13574" max="13574" width="17.7109375" style="253" customWidth="1"/>
    <col min="13575" max="13576" width="8.42578125" style="253" customWidth="1"/>
    <col min="13577" max="13580" width="11.42578125" style="253" customWidth="1"/>
    <col min="13581" max="13582" width="8" style="253" customWidth="1"/>
    <col min="13583" max="13583" width="10.85546875" style="253" customWidth="1"/>
    <col min="13584" max="13584" width="10.140625" style="253" customWidth="1"/>
    <col min="13585" max="13585" width="9.42578125" style="253" customWidth="1"/>
    <col min="13586" max="13587" width="7.5703125" style="253" customWidth="1"/>
    <col min="13588" max="13588" width="9.42578125" style="253" customWidth="1"/>
    <col min="13589" max="13589" width="10.28515625" style="253" customWidth="1"/>
    <col min="13590" max="13590" width="10.85546875" style="253" customWidth="1"/>
    <col min="13591" max="13824" width="9.140625" style="253"/>
    <col min="13825" max="13825" width="4.140625" style="253" customWidth="1"/>
    <col min="13826" max="13826" width="8.85546875" style="253" customWidth="1"/>
    <col min="13827" max="13827" width="18.28515625" style="253" customWidth="1"/>
    <col min="13828" max="13828" width="16.42578125" style="253" customWidth="1"/>
    <col min="13829" max="13829" width="12.42578125" style="253" customWidth="1"/>
    <col min="13830" max="13830" width="17.7109375" style="253" customWidth="1"/>
    <col min="13831" max="13832" width="8.42578125" style="253" customWidth="1"/>
    <col min="13833" max="13836" width="11.42578125" style="253" customWidth="1"/>
    <col min="13837" max="13838" width="8" style="253" customWidth="1"/>
    <col min="13839" max="13839" width="10.85546875" style="253" customWidth="1"/>
    <col min="13840" max="13840" width="10.140625" style="253" customWidth="1"/>
    <col min="13841" max="13841" width="9.42578125" style="253" customWidth="1"/>
    <col min="13842" max="13843" width="7.5703125" style="253" customWidth="1"/>
    <col min="13844" max="13844" width="9.42578125" style="253" customWidth="1"/>
    <col min="13845" max="13845" width="10.28515625" style="253" customWidth="1"/>
    <col min="13846" max="13846" width="10.85546875" style="253" customWidth="1"/>
    <col min="13847" max="14080" width="9.140625" style="253"/>
    <col min="14081" max="14081" width="4.140625" style="253" customWidth="1"/>
    <col min="14082" max="14082" width="8.85546875" style="253" customWidth="1"/>
    <col min="14083" max="14083" width="18.28515625" style="253" customWidth="1"/>
    <col min="14084" max="14084" width="16.42578125" style="253" customWidth="1"/>
    <col min="14085" max="14085" width="12.42578125" style="253" customWidth="1"/>
    <col min="14086" max="14086" width="17.7109375" style="253" customWidth="1"/>
    <col min="14087" max="14088" width="8.42578125" style="253" customWidth="1"/>
    <col min="14089" max="14092" width="11.42578125" style="253" customWidth="1"/>
    <col min="14093" max="14094" width="8" style="253" customWidth="1"/>
    <col min="14095" max="14095" width="10.85546875" style="253" customWidth="1"/>
    <col min="14096" max="14096" width="10.140625" style="253" customWidth="1"/>
    <col min="14097" max="14097" width="9.42578125" style="253" customWidth="1"/>
    <col min="14098" max="14099" width="7.5703125" style="253" customWidth="1"/>
    <col min="14100" max="14100" width="9.42578125" style="253" customWidth="1"/>
    <col min="14101" max="14101" width="10.28515625" style="253" customWidth="1"/>
    <col min="14102" max="14102" width="10.85546875" style="253" customWidth="1"/>
    <col min="14103" max="14336" width="9.140625" style="253"/>
    <col min="14337" max="14337" width="4.140625" style="253" customWidth="1"/>
    <col min="14338" max="14338" width="8.85546875" style="253" customWidth="1"/>
    <col min="14339" max="14339" width="18.28515625" style="253" customWidth="1"/>
    <col min="14340" max="14340" width="16.42578125" style="253" customWidth="1"/>
    <col min="14341" max="14341" width="12.42578125" style="253" customWidth="1"/>
    <col min="14342" max="14342" width="17.7109375" style="253" customWidth="1"/>
    <col min="14343" max="14344" width="8.42578125" style="253" customWidth="1"/>
    <col min="14345" max="14348" width="11.42578125" style="253" customWidth="1"/>
    <col min="14349" max="14350" width="8" style="253" customWidth="1"/>
    <col min="14351" max="14351" width="10.85546875" style="253" customWidth="1"/>
    <col min="14352" max="14352" width="10.140625" style="253" customWidth="1"/>
    <col min="14353" max="14353" width="9.42578125" style="253" customWidth="1"/>
    <col min="14354" max="14355" width="7.5703125" style="253" customWidth="1"/>
    <col min="14356" max="14356" width="9.42578125" style="253" customWidth="1"/>
    <col min="14357" max="14357" width="10.28515625" style="253" customWidth="1"/>
    <col min="14358" max="14358" width="10.85546875" style="253" customWidth="1"/>
    <col min="14359" max="14592" width="9.140625" style="253"/>
    <col min="14593" max="14593" width="4.140625" style="253" customWidth="1"/>
    <col min="14594" max="14594" width="8.85546875" style="253" customWidth="1"/>
    <col min="14595" max="14595" width="18.28515625" style="253" customWidth="1"/>
    <col min="14596" max="14596" width="16.42578125" style="253" customWidth="1"/>
    <col min="14597" max="14597" width="12.42578125" style="253" customWidth="1"/>
    <col min="14598" max="14598" width="17.7109375" style="253" customWidth="1"/>
    <col min="14599" max="14600" width="8.42578125" style="253" customWidth="1"/>
    <col min="14601" max="14604" width="11.42578125" style="253" customWidth="1"/>
    <col min="14605" max="14606" width="8" style="253" customWidth="1"/>
    <col min="14607" max="14607" width="10.85546875" style="253" customWidth="1"/>
    <col min="14608" max="14608" width="10.140625" style="253" customWidth="1"/>
    <col min="14609" max="14609" width="9.42578125" style="253" customWidth="1"/>
    <col min="14610" max="14611" width="7.5703125" style="253" customWidth="1"/>
    <col min="14612" max="14612" width="9.42578125" style="253" customWidth="1"/>
    <col min="14613" max="14613" width="10.28515625" style="253" customWidth="1"/>
    <col min="14614" max="14614" width="10.85546875" style="253" customWidth="1"/>
    <col min="14615" max="14848" width="9.140625" style="253"/>
    <col min="14849" max="14849" width="4.140625" style="253" customWidth="1"/>
    <col min="14850" max="14850" width="8.85546875" style="253" customWidth="1"/>
    <col min="14851" max="14851" width="18.28515625" style="253" customWidth="1"/>
    <col min="14852" max="14852" width="16.42578125" style="253" customWidth="1"/>
    <col min="14853" max="14853" width="12.42578125" style="253" customWidth="1"/>
    <col min="14854" max="14854" width="17.7109375" style="253" customWidth="1"/>
    <col min="14855" max="14856" width="8.42578125" style="253" customWidth="1"/>
    <col min="14857" max="14860" width="11.42578125" style="253" customWidth="1"/>
    <col min="14861" max="14862" width="8" style="253" customWidth="1"/>
    <col min="14863" max="14863" width="10.85546875" style="253" customWidth="1"/>
    <col min="14864" max="14864" width="10.140625" style="253" customWidth="1"/>
    <col min="14865" max="14865" width="9.42578125" style="253" customWidth="1"/>
    <col min="14866" max="14867" width="7.5703125" style="253" customWidth="1"/>
    <col min="14868" max="14868" width="9.42578125" style="253" customWidth="1"/>
    <col min="14869" max="14869" width="10.28515625" style="253" customWidth="1"/>
    <col min="14870" max="14870" width="10.85546875" style="253" customWidth="1"/>
    <col min="14871" max="15104" width="9.140625" style="253"/>
    <col min="15105" max="15105" width="4.140625" style="253" customWidth="1"/>
    <col min="15106" max="15106" width="8.85546875" style="253" customWidth="1"/>
    <col min="15107" max="15107" width="18.28515625" style="253" customWidth="1"/>
    <col min="15108" max="15108" width="16.42578125" style="253" customWidth="1"/>
    <col min="15109" max="15109" width="12.42578125" style="253" customWidth="1"/>
    <col min="15110" max="15110" width="17.7109375" style="253" customWidth="1"/>
    <col min="15111" max="15112" width="8.42578125" style="253" customWidth="1"/>
    <col min="15113" max="15116" width="11.42578125" style="253" customWidth="1"/>
    <col min="15117" max="15118" width="8" style="253" customWidth="1"/>
    <col min="15119" max="15119" width="10.85546875" style="253" customWidth="1"/>
    <col min="15120" max="15120" width="10.140625" style="253" customWidth="1"/>
    <col min="15121" max="15121" width="9.42578125" style="253" customWidth="1"/>
    <col min="15122" max="15123" width="7.5703125" style="253" customWidth="1"/>
    <col min="15124" max="15124" width="9.42578125" style="253" customWidth="1"/>
    <col min="15125" max="15125" width="10.28515625" style="253" customWidth="1"/>
    <col min="15126" max="15126" width="10.85546875" style="253" customWidth="1"/>
    <col min="15127" max="15360" width="9.140625" style="253"/>
    <col min="15361" max="15361" width="4.140625" style="253" customWidth="1"/>
    <col min="15362" max="15362" width="8.85546875" style="253" customWidth="1"/>
    <col min="15363" max="15363" width="18.28515625" style="253" customWidth="1"/>
    <col min="15364" max="15364" width="16.42578125" style="253" customWidth="1"/>
    <col min="15365" max="15365" width="12.42578125" style="253" customWidth="1"/>
    <col min="15366" max="15366" width="17.7109375" style="253" customWidth="1"/>
    <col min="15367" max="15368" width="8.42578125" style="253" customWidth="1"/>
    <col min="15369" max="15372" width="11.42578125" style="253" customWidth="1"/>
    <col min="15373" max="15374" width="8" style="253" customWidth="1"/>
    <col min="15375" max="15375" width="10.85546875" style="253" customWidth="1"/>
    <col min="15376" max="15376" width="10.140625" style="253" customWidth="1"/>
    <col min="15377" max="15377" width="9.42578125" style="253" customWidth="1"/>
    <col min="15378" max="15379" width="7.5703125" style="253" customWidth="1"/>
    <col min="15380" max="15380" width="9.42578125" style="253" customWidth="1"/>
    <col min="15381" max="15381" width="10.28515625" style="253" customWidth="1"/>
    <col min="15382" max="15382" width="10.85546875" style="253" customWidth="1"/>
    <col min="15383" max="15616" width="9.140625" style="253"/>
    <col min="15617" max="15617" width="4.140625" style="253" customWidth="1"/>
    <col min="15618" max="15618" width="8.85546875" style="253" customWidth="1"/>
    <col min="15619" max="15619" width="18.28515625" style="253" customWidth="1"/>
    <col min="15620" max="15620" width="16.42578125" style="253" customWidth="1"/>
    <col min="15621" max="15621" width="12.42578125" style="253" customWidth="1"/>
    <col min="15622" max="15622" width="17.7109375" style="253" customWidth="1"/>
    <col min="15623" max="15624" width="8.42578125" style="253" customWidth="1"/>
    <col min="15625" max="15628" width="11.42578125" style="253" customWidth="1"/>
    <col min="15629" max="15630" width="8" style="253" customWidth="1"/>
    <col min="15631" max="15631" width="10.85546875" style="253" customWidth="1"/>
    <col min="15632" max="15632" width="10.140625" style="253" customWidth="1"/>
    <col min="15633" max="15633" width="9.42578125" style="253" customWidth="1"/>
    <col min="15634" max="15635" width="7.5703125" style="253" customWidth="1"/>
    <col min="15636" max="15636" width="9.42578125" style="253" customWidth="1"/>
    <col min="15637" max="15637" width="10.28515625" style="253" customWidth="1"/>
    <col min="15638" max="15638" width="10.85546875" style="253" customWidth="1"/>
    <col min="15639" max="15872" width="9.140625" style="253"/>
    <col min="15873" max="15873" width="4.140625" style="253" customWidth="1"/>
    <col min="15874" max="15874" width="8.85546875" style="253" customWidth="1"/>
    <col min="15875" max="15875" width="18.28515625" style="253" customWidth="1"/>
    <col min="15876" max="15876" width="16.42578125" style="253" customWidth="1"/>
    <col min="15877" max="15877" width="12.42578125" style="253" customWidth="1"/>
    <col min="15878" max="15878" width="17.7109375" style="253" customWidth="1"/>
    <col min="15879" max="15880" width="8.42578125" style="253" customWidth="1"/>
    <col min="15881" max="15884" width="11.42578125" style="253" customWidth="1"/>
    <col min="15885" max="15886" width="8" style="253" customWidth="1"/>
    <col min="15887" max="15887" width="10.85546875" style="253" customWidth="1"/>
    <col min="15888" max="15888" width="10.140625" style="253" customWidth="1"/>
    <col min="15889" max="15889" width="9.42578125" style="253" customWidth="1"/>
    <col min="15890" max="15891" width="7.5703125" style="253" customWidth="1"/>
    <col min="15892" max="15892" width="9.42578125" style="253" customWidth="1"/>
    <col min="15893" max="15893" width="10.28515625" style="253" customWidth="1"/>
    <col min="15894" max="15894" width="10.85546875" style="253" customWidth="1"/>
    <col min="15895" max="16128" width="9.140625" style="253"/>
    <col min="16129" max="16129" width="4.140625" style="253" customWidth="1"/>
    <col min="16130" max="16130" width="8.85546875" style="253" customWidth="1"/>
    <col min="16131" max="16131" width="18.28515625" style="253" customWidth="1"/>
    <col min="16132" max="16132" width="16.42578125" style="253" customWidth="1"/>
    <col min="16133" max="16133" width="12.42578125" style="253" customWidth="1"/>
    <col min="16134" max="16134" width="17.7109375" style="253" customWidth="1"/>
    <col min="16135" max="16136" width="8.42578125" style="253" customWidth="1"/>
    <col min="16137" max="16140" width="11.42578125" style="253" customWidth="1"/>
    <col min="16141" max="16142" width="8" style="253" customWidth="1"/>
    <col min="16143" max="16143" width="10.85546875" style="253" customWidth="1"/>
    <col min="16144" max="16144" width="10.140625" style="253" customWidth="1"/>
    <col min="16145" max="16145" width="9.42578125" style="253" customWidth="1"/>
    <col min="16146" max="16147" width="7.5703125" style="253" customWidth="1"/>
    <col min="16148" max="16148" width="9.42578125" style="253" customWidth="1"/>
    <col min="16149" max="16149" width="10.28515625" style="253" customWidth="1"/>
    <col min="16150" max="16150" width="10.85546875" style="253" customWidth="1"/>
    <col min="16151" max="16384" width="9.140625" style="253"/>
  </cols>
  <sheetData>
    <row r="1" spans="1:30" s="2" customFormat="1" ht="15">
      <c r="A1" s="403"/>
      <c r="P1" s="420" t="s">
        <v>359</v>
      </c>
      <c r="Q1" s="420"/>
      <c r="R1" s="420"/>
      <c r="S1" s="420"/>
      <c r="T1" s="420"/>
      <c r="U1" s="420"/>
      <c r="V1" s="420"/>
      <c r="W1" s="403"/>
      <c r="X1" s="403"/>
      <c r="Y1" s="403"/>
      <c r="Z1" s="403"/>
      <c r="AA1" s="403"/>
      <c r="AB1" s="403"/>
      <c r="AC1" s="403"/>
      <c r="AD1" s="403"/>
    </row>
    <row r="2" spans="1:30" s="2" customFormat="1" ht="15">
      <c r="A2" s="403"/>
      <c r="P2" s="420" t="s">
        <v>385</v>
      </c>
      <c r="Q2" s="420"/>
      <c r="R2" s="420"/>
      <c r="S2" s="420"/>
      <c r="T2" s="420"/>
      <c r="U2" s="420"/>
      <c r="V2" s="420"/>
      <c r="W2" s="403"/>
      <c r="X2" s="403"/>
      <c r="Y2" s="403"/>
      <c r="Z2" s="403"/>
      <c r="AA2" s="403"/>
      <c r="AB2" s="403"/>
      <c r="AC2" s="403"/>
      <c r="AD2" s="403"/>
    </row>
    <row r="3" spans="1:30" s="2" customFormat="1" ht="15">
      <c r="A3" s="403"/>
      <c r="P3" s="420" t="s">
        <v>386</v>
      </c>
      <c r="Q3" s="420"/>
      <c r="R3" s="420"/>
      <c r="S3" s="420"/>
      <c r="T3" s="420"/>
      <c r="U3" s="420"/>
      <c r="V3" s="420"/>
      <c r="W3" s="403"/>
      <c r="X3" s="403"/>
      <c r="Y3" s="403"/>
      <c r="Z3" s="403"/>
      <c r="AA3" s="403"/>
      <c r="AB3" s="403"/>
      <c r="AC3" s="403"/>
      <c r="AD3" s="403"/>
    </row>
    <row r="4" spans="1:30" s="2" customFormat="1" ht="15">
      <c r="A4" s="403"/>
      <c r="P4" s="420" t="s">
        <v>387</v>
      </c>
      <c r="Q4" s="420"/>
      <c r="R4" s="420"/>
      <c r="S4" s="420"/>
      <c r="T4" s="420"/>
      <c r="U4" s="420"/>
      <c r="V4" s="420"/>
      <c r="W4" s="403"/>
      <c r="X4" s="403"/>
      <c r="Y4" s="403"/>
      <c r="Z4" s="403"/>
      <c r="AA4" s="403"/>
      <c r="AB4" s="403"/>
      <c r="AC4" s="403"/>
      <c r="AD4" s="403"/>
    </row>
    <row r="5" spans="1:30" s="2" customFormat="1" ht="15">
      <c r="P5" s="420" t="s">
        <v>399</v>
      </c>
      <c r="Q5" s="420"/>
      <c r="R5" s="420"/>
      <c r="S5" s="420"/>
      <c r="T5" s="420"/>
      <c r="U5" s="420"/>
      <c r="V5" s="420"/>
      <c r="W5" s="403"/>
      <c r="X5" s="403"/>
      <c r="Y5" s="403"/>
      <c r="Z5" s="403"/>
      <c r="AA5" s="403"/>
      <c r="AB5" s="403"/>
      <c r="AC5" s="403"/>
      <c r="AD5" s="403"/>
    </row>
    <row r="6" spans="1:30" s="2" customFormat="1" ht="15">
      <c r="P6" s="420"/>
      <c r="Q6" s="420"/>
      <c r="R6" s="420"/>
      <c r="S6" s="420"/>
      <c r="T6" s="420"/>
      <c r="U6" s="420"/>
      <c r="V6" s="420"/>
      <c r="W6" s="403"/>
      <c r="X6" s="403"/>
      <c r="Y6" s="403"/>
      <c r="Z6" s="403"/>
      <c r="AA6" s="403"/>
      <c r="AB6" s="403"/>
      <c r="AC6" s="403"/>
      <c r="AD6" s="403"/>
    </row>
    <row r="7" spans="1:30" s="2" customFormat="1" ht="15">
      <c r="A7" s="4"/>
      <c r="P7" s="420"/>
      <c r="Q7" s="420"/>
      <c r="R7" s="420"/>
      <c r="S7" s="420"/>
      <c r="T7" s="420"/>
      <c r="U7" s="420"/>
      <c r="V7" s="420"/>
      <c r="W7" s="403"/>
      <c r="X7" s="403"/>
      <c r="Y7" s="403"/>
      <c r="Z7" s="403"/>
      <c r="AA7" s="403"/>
      <c r="AB7" s="403"/>
      <c r="AC7" s="403"/>
      <c r="AD7" s="403"/>
    </row>
    <row r="8" spans="1:30" s="89" customFormat="1" ht="15" customHeight="1"/>
    <row r="9" spans="1:30" ht="54" customHeight="1">
      <c r="A9" s="496" t="s">
        <v>286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</row>
    <row r="10" spans="1:30" ht="16.5" customHeight="1">
      <c r="A10" s="497" t="s">
        <v>287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</row>
    <row r="11" spans="1:30" ht="16.5" customHeight="1">
      <c r="A11" s="489" t="s">
        <v>611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04"/>
      <c r="T11" s="255" t="s">
        <v>288</v>
      </c>
      <c r="U11" s="498" t="s">
        <v>134</v>
      </c>
      <c r="V11" s="499"/>
    </row>
    <row r="12" spans="1:30" ht="16.5" customHeight="1">
      <c r="A12" s="489" t="s">
        <v>684</v>
      </c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04"/>
      <c r="T12" s="255" t="s">
        <v>290</v>
      </c>
      <c r="U12" s="647">
        <v>831</v>
      </c>
      <c r="V12" s="648"/>
    </row>
    <row r="13" spans="1:30" ht="16.5" customHeight="1">
      <c r="A13" s="489" t="s">
        <v>685</v>
      </c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04"/>
      <c r="T13" s="255" t="s">
        <v>165</v>
      </c>
      <c r="U13" s="647">
        <v>804</v>
      </c>
      <c r="V13" s="648"/>
    </row>
    <row r="14" spans="1:30" ht="16.5" customHeight="1">
      <c r="A14" s="489" t="s">
        <v>686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04"/>
      <c r="T14" s="255" t="s">
        <v>165</v>
      </c>
      <c r="U14" s="647">
        <v>290124020</v>
      </c>
      <c r="V14" s="648"/>
    </row>
    <row r="15" spans="1:30" ht="16.5" customHeight="1">
      <c r="A15" s="489" t="s">
        <v>687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04"/>
      <c r="T15" s="255" t="s">
        <v>165</v>
      </c>
      <c r="U15" s="647">
        <v>244</v>
      </c>
      <c r="V15" s="648"/>
    </row>
    <row r="16" spans="1:30" ht="16.5" customHeight="1">
      <c r="A16" s="489" t="s">
        <v>295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04"/>
      <c r="T16" s="256" t="s">
        <v>165</v>
      </c>
      <c r="U16" s="490"/>
      <c r="V16" s="491"/>
    </row>
    <row r="17" spans="1:22" ht="16.5" customHeight="1">
      <c r="A17" s="405"/>
      <c r="B17" s="405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06"/>
      <c r="T17" s="405"/>
      <c r="U17" s="490"/>
      <c r="V17" s="491"/>
    </row>
    <row r="18" spans="1:22" ht="16.5" customHeight="1">
      <c r="A18" s="493" t="s">
        <v>296</v>
      </c>
      <c r="B18" s="493"/>
      <c r="C18" s="493"/>
      <c r="D18" s="493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256" t="s">
        <v>176</v>
      </c>
      <c r="U18" s="490">
        <v>383</v>
      </c>
      <c r="V18" s="491"/>
    </row>
    <row r="19" spans="1:22" ht="16.5" customHeight="1">
      <c r="A19" s="405"/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</row>
    <row r="20" spans="1:22" ht="21" customHeight="1">
      <c r="A20" s="489" t="s">
        <v>297</v>
      </c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</row>
    <row r="21" spans="1:22" ht="16.5" customHeight="1">
      <c r="A21" s="405"/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</row>
    <row r="22" spans="1:22" ht="16.5" customHeight="1">
      <c r="A22" s="485" t="s">
        <v>143</v>
      </c>
      <c r="B22" s="485"/>
      <c r="C22" s="485"/>
      <c r="D22" s="485" t="s">
        <v>298</v>
      </c>
      <c r="E22" s="485" t="s">
        <v>145</v>
      </c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</row>
    <row r="23" spans="1:22" ht="16.5" customHeight="1">
      <c r="A23" s="485"/>
      <c r="B23" s="485"/>
      <c r="C23" s="485"/>
      <c r="D23" s="485"/>
      <c r="E23" s="482" t="s">
        <v>568</v>
      </c>
      <c r="F23" s="483"/>
      <c r="G23" s="483"/>
      <c r="H23" s="484"/>
      <c r="I23" s="485" t="s">
        <v>569</v>
      </c>
      <c r="J23" s="485"/>
      <c r="K23" s="485"/>
      <c r="L23" s="485"/>
      <c r="M23" s="485" t="s">
        <v>570</v>
      </c>
      <c r="N23" s="485"/>
      <c r="O23" s="485"/>
      <c r="P23" s="485"/>
      <c r="Q23" s="485"/>
      <c r="R23" s="485" t="s">
        <v>571</v>
      </c>
      <c r="S23" s="485"/>
      <c r="T23" s="485"/>
      <c r="U23" s="485"/>
      <c r="V23" s="485"/>
    </row>
    <row r="24" spans="1:22" ht="16.5" customHeight="1">
      <c r="A24" s="485">
        <v>1</v>
      </c>
      <c r="B24" s="485"/>
      <c r="C24" s="485"/>
      <c r="D24" s="407">
        <v>2</v>
      </c>
      <c r="E24" s="482">
        <v>3</v>
      </c>
      <c r="F24" s="483"/>
      <c r="G24" s="483"/>
      <c r="H24" s="484"/>
      <c r="I24" s="485">
        <v>4</v>
      </c>
      <c r="J24" s="485"/>
      <c r="K24" s="485"/>
      <c r="L24" s="485"/>
      <c r="M24" s="485">
        <v>5</v>
      </c>
      <c r="N24" s="485"/>
      <c r="O24" s="485"/>
      <c r="P24" s="485"/>
      <c r="Q24" s="485"/>
      <c r="R24" s="485">
        <v>6</v>
      </c>
      <c r="S24" s="485"/>
      <c r="T24" s="485"/>
      <c r="U24" s="485"/>
      <c r="V24" s="485"/>
    </row>
    <row r="25" spans="1:22" ht="43.5" customHeight="1">
      <c r="A25" s="486" t="s">
        <v>299</v>
      </c>
      <c r="B25" s="487"/>
      <c r="C25" s="488"/>
      <c r="D25" s="407"/>
      <c r="E25" s="654">
        <v>0</v>
      </c>
      <c r="F25" s="655"/>
      <c r="G25" s="655"/>
      <c r="H25" s="656"/>
      <c r="I25" s="654">
        <v>5</v>
      </c>
      <c r="J25" s="655"/>
      <c r="K25" s="655"/>
      <c r="L25" s="656"/>
      <c r="M25" s="654">
        <v>5</v>
      </c>
      <c r="N25" s="655"/>
      <c r="O25" s="655"/>
      <c r="P25" s="655"/>
      <c r="Q25" s="656"/>
      <c r="R25" s="654">
        <v>5</v>
      </c>
      <c r="S25" s="655"/>
      <c r="T25" s="655"/>
      <c r="U25" s="655"/>
      <c r="V25" s="656"/>
    </row>
    <row r="26" spans="1:22" ht="16.5" customHeight="1">
      <c r="A26" s="260"/>
      <c r="B26" s="260"/>
      <c r="C26" s="260" t="s">
        <v>63</v>
      </c>
      <c r="D26" s="407"/>
      <c r="E26" s="482"/>
      <c r="F26" s="483"/>
      <c r="G26" s="483"/>
      <c r="H26" s="484"/>
      <c r="I26" s="482"/>
      <c r="J26" s="483"/>
      <c r="K26" s="483"/>
      <c r="L26" s="484"/>
      <c r="M26" s="482"/>
      <c r="N26" s="483"/>
      <c r="O26" s="483"/>
      <c r="P26" s="483"/>
      <c r="Q26" s="484"/>
      <c r="R26" s="482"/>
      <c r="S26" s="483"/>
      <c r="T26" s="483"/>
      <c r="U26" s="483"/>
      <c r="V26" s="484"/>
    </row>
    <row r="27" spans="1:22" ht="16.5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</row>
    <row r="28" spans="1:22" ht="28.5" customHeight="1">
      <c r="A28" s="470" t="s">
        <v>300</v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</row>
    <row r="29" spans="1:22" ht="3.75" customHeight="1"/>
    <row r="30" spans="1:22" s="261" customFormat="1" ht="42" customHeight="1">
      <c r="A30" s="475" t="s">
        <v>48</v>
      </c>
      <c r="B30" s="475" t="s">
        <v>301</v>
      </c>
      <c r="C30" s="466" t="s">
        <v>302</v>
      </c>
      <c r="D30" s="466"/>
      <c r="E30" s="475" t="s">
        <v>303</v>
      </c>
      <c r="F30" s="509" t="s">
        <v>304</v>
      </c>
      <c r="G30" s="512" t="s">
        <v>305</v>
      </c>
      <c r="H30" s="512"/>
      <c r="I30" s="512"/>
      <c r="J30" s="512"/>
      <c r="K30" s="512"/>
      <c r="L30" s="509" t="s">
        <v>306</v>
      </c>
      <c r="M30" s="512" t="s">
        <v>307</v>
      </c>
      <c r="N30" s="512"/>
      <c r="O30" s="512"/>
      <c r="P30" s="512"/>
      <c r="Q30" s="512"/>
      <c r="R30" s="513" t="s">
        <v>308</v>
      </c>
      <c r="S30" s="514"/>
      <c r="T30" s="514"/>
      <c r="U30" s="514"/>
      <c r="V30" s="515"/>
    </row>
    <row r="31" spans="1:22" s="261" customFormat="1" ht="30.75" customHeight="1">
      <c r="A31" s="476"/>
      <c r="B31" s="476"/>
      <c r="C31" s="466"/>
      <c r="D31" s="466"/>
      <c r="E31" s="476"/>
      <c r="F31" s="510"/>
      <c r="G31" s="512" t="s">
        <v>170</v>
      </c>
      <c r="H31" s="509" t="s">
        <v>353</v>
      </c>
      <c r="I31" s="512" t="s">
        <v>309</v>
      </c>
      <c r="J31" s="512"/>
      <c r="K31" s="512"/>
      <c r="L31" s="510"/>
      <c r="M31" s="512" t="s">
        <v>170</v>
      </c>
      <c r="N31" s="509" t="s">
        <v>355</v>
      </c>
      <c r="O31" s="512" t="s">
        <v>309</v>
      </c>
      <c r="P31" s="512"/>
      <c r="Q31" s="512"/>
      <c r="R31" s="509" t="s">
        <v>170</v>
      </c>
      <c r="S31" s="509" t="s">
        <v>355</v>
      </c>
      <c r="T31" s="512" t="s">
        <v>309</v>
      </c>
      <c r="U31" s="512"/>
      <c r="V31" s="512"/>
    </row>
    <row r="32" spans="1:22" s="261" customFormat="1" ht="50.25" customHeight="1">
      <c r="A32" s="476"/>
      <c r="B32" s="476"/>
      <c r="C32" s="478" t="s">
        <v>310</v>
      </c>
      <c r="D32" s="478" t="s">
        <v>311</v>
      </c>
      <c r="E32" s="476"/>
      <c r="F32" s="510"/>
      <c r="G32" s="512"/>
      <c r="H32" s="510"/>
      <c r="I32" s="512" t="s">
        <v>354</v>
      </c>
      <c r="J32" s="512" t="s">
        <v>39</v>
      </c>
      <c r="K32" s="512" t="s">
        <v>40</v>
      </c>
      <c r="L32" s="510"/>
      <c r="M32" s="512"/>
      <c r="N32" s="510"/>
      <c r="O32" s="512" t="s">
        <v>354</v>
      </c>
      <c r="P32" s="512" t="s">
        <v>39</v>
      </c>
      <c r="Q32" s="512" t="s">
        <v>40</v>
      </c>
      <c r="R32" s="510"/>
      <c r="S32" s="510"/>
      <c r="T32" s="512" t="s">
        <v>354</v>
      </c>
      <c r="U32" s="512" t="s">
        <v>39</v>
      </c>
      <c r="V32" s="512" t="s">
        <v>40</v>
      </c>
    </row>
    <row r="33" spans="1:97" s="261" customFormat="1" ht="27.75" customHeight="1">
      <c r="A33" s="477"/>
      <c r="B33" s="477"/>
      <c r="C33" s="478"/>
      <c r="D33" s="478"/>
      <c r="E33" s="477"/>
      <c r="F33" s="511"/>
      <c r="G33" s="512"/>
      <c r="H33" s="511"/>
      <c r="I33" s="512"/>
      <c r="J33" s="512"/>
      <c r="K33" s="512"/>
      <c r="L33" s="511"/>
      <c r="M33" s="512"/>
      <c r="N33" s="511"/>
      <c r="O33" s="512"/>
      <c r="P33" s="512"/>
      <c r="Q33" s="512"/>
      <c r="R33" s="511"/>
      <c r="S33" s="511"/>
      <c r="T33" s="512"/>
      <c r="U33" s="512"/>
      <c r="V33" s="512"/>
    </row>
    <row r="34" spans="1:97" s="261" customFormat="1" ht="15" customHeight="1">
      <c r="A34" s="262" t="s">
        <v>312</v>
      </c>
      <c r="B34" s="262" t="s">
        <v>148</v>
      </c>
      <c r="C34" s="262" t="s">
        <v>149</v>
      </c>
      <c r="D34" s="262" t="s">
        <v>150</v>
      </c>
      <c r="E34" s="262" t="s">
        <v>151</v>
      </c>
      <c r="F34" s="262" t="s">
        <v>152</v>
      </c>
      <c r="G34" s="262" t="s">
        <v>313</v>
      </c>
      <c r="H34" s="262"/>
      <c r="I34" s="262" t="s">
        <v>314</v>
      </c>
      <c r="J34" s="262" t="s">
        <v>315</v>
      </c>
      <c r="K34" s="262" t="s">
        <v>316</v>
      </c>
      <c r="L34" s="262" t="s">
        <v>317</v>
      </c>
      <c r="M34" s="262" t="s">
        <v>318</v>
      </c>
      <c r="N34" s="262"/>
      <c r="O34" s="262" t="s">
        <v>319</v>
      </c>
      <c r="P34" s="262" t="s">
        <v>320</v>
      </c>
      <c r="Q34" s="262" t="s">
        <v>321</v>
      </c>
      <c r="R34" s="262" t="s">
        <v>322</v>
      </c>
      <c r="S34" s="262"/>
      <c r="T34" s="262" t="s">
        <v>323</v>
      </c>
      <c r="U34" s="262" t="s">
        <v>324</v>
      </c>
      <c r="V34" s="262" t="s">
        <v>325</v>
      </c>
    </row>
    <row r="35" spans="1:97" s="263" customFormat="1" ht="81.75" customHeight="1">
      <c r="A35" s="395" t="s">
        <v>313</v>
      </c>
      <c r="B35" s="401" t="s">
        <v>689</v>
      </c>
      <c r="C35" s="398" t="s">
        <v>607</v>
      </c>
      <c r="D35" s="398" t="s">
        <v>608</v>
      </c>
      <c r="E35" s="398" t="s">
        <v>612</v>
      </c>
      <c r="F35" s="395" t="s">
        <v>613</v>
      </c>
      <c r="G35" s="409"/>
      <c r="H35" s="409"/>
      <c r="I35" s="409">
        <v>20</v>
      </c>
      <c r="J35" s="409">
        <v>20</v>
      </c>
      <c r="K35" s="409">
        <v>20</v>
      </c>
      <c r="L35" s="409"/>
      <c r="M35" s="394"/>
      <c r="N35" s="394"/>
      <c r="O35" s="394">
        <v>250</v>
      </c>
      <c r="P35" s="394">
        <v>250</v>
      </c>
      <c r="Q35" s="394">
        <v>250</v>
      </c>
      <c r="R35" s="394"/>
      <c r="S35" s="394"/>
      <c r="T35" s="389">
        <v>5000</v>
      </c>
      <c r="U35" s="389">
        <v>5000</v>
      </c>
      <c r="V35" s="389">
        <v>5000</v>
      </c>
    </row>
    <row r="36" spans="1:97" s="263" customFormat="1" ht="14.25" customHeight="1">
      <c r="A36" s="467" t="s">
        <v>633</v>
      </c>
      <c r="B36" s="468"/>
      <c r="C36" s="468"/>
      <c r="D36" s="468"/>
      <c r="E36" s="468"/>
      <c r="F36" s="469"/>
      <c r="G36" s="360"/>
      <c r="H36" s="360"/>
      <c r="I36" s="360"/>
      <c r="J36" s="360"/>
      <c r="K36" s="360"/>
      <c r="L36" s="360" t="s">
        <v>178</v>
      </c>
      <c r="M36" s="364" t="s">
        <v>178</v>
      </c>
      <c r="N36" s="364"/>
      <c r="O36" s="364" t="s">
        <v>178</v>
      </c>
      <c r="P36" s="364" t="s">
        <v>178</v>
      </c>
      <c r="Q36" s="364" t="s">
        <v>178</v>
      </c>
      <c r="R36" s="364"/>
      <c r="S36" s="364"/>
      <c r="T36" s="363">
        <v>5000</v>
      </c>
      <c r="U36" s="363">
        <v>5000</v>
      </c>
      <c r="V36" s="363">
        <v>5000</v>
      </c>
    </row>
    <row r="37" spans="1:97" s="89" customFormat="1" ht="18" customHeight="1">
      <c r="A37" s="506" t="s">
        <v>688</v>
      </c>
      <c r="B37" s="507"/>
      <c r="C37" s="507"/>
      <c r="D37" s="507"/>
      <c r="E37" s="507"/>
      <c r="F37" s="508"/>
      <c r="G37" s="383"/>
      <c r="H37" s="383"/>
      <c r="I37" s="383"/>
      <c r="J37" s="383"/>
      <c r="K37" s="383"/>
      <c r="L37" s="383" t="s">
        <v>178</v>
      </c>
      <c r="M37" s="384" t="s">
        <v>178</v>
      </c>
      <c r="N37" s="384"/>
      <c r="O37" s="384" t="s">
        <v>178</v>
      </c>
      <c r="P37" s="384" t="s">
        <v>178</v>
      </c>
      <c r="Q37" s="384" t="s">
        <v>178</v>
      </c>
      <c r="R37" s="384"/>
      <c r="S37" s="384"/>
      <c r="T37" s="385">
        <v>5000</v>
      </c>
      <c r="U37" s="385">
        <v>5000</v>
      </c>
      <c r="V37" s="385">
        <v>5000</v>
      </c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</row>
    <row r="38" spans="1:97" s="89" customFormat="1" ht="18" customHeight="1">
      <c r="A38" s="503" t="s">
        <v>605</v>
      </c>
      <c r="B38" s="504"/>
      <c r="C38" s="504"/>
      <c r="D38" s="504"/>
      <c r="E38" s="504"/>
      <c r="F38" s="505"/>
      <c r="G38" s="386"/>
      <c r="H38" s="386"/>
      <c r="I38" s="386" t="s">
        <v>178</v>
      </c>
      <c r="J38" s="386" t="s">
        <v>178</v>
      </c>
      <c r="K38" s="386" t="s">
        <v>178</v>
      </c>
      <c r="L38" s="386" t="s">
        <v>178</v>
      </c>
      <c r="M38" s="387" t="s">
        <v>178</v>
      </c>
      <c r="N38" s="387"/>
      <c r="O38" s="387" t="s">
        <v>178</v>
      </c>
      <c r="P38" s="387" t="s">
        <v>178</v>
      </c>
      <c r="Q38" s="387" t="s">
        <v>178</v>
      </c>
      <c r="R38" s="387"/>
      <c r="S38" s="387"/>
      <c r="T38" s="388"/>
      <c r="U38" s="388"/>
      <c r="V38" s="388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</row>
    <row r="39" spans="1:97" s="89" customFormat="1" ht="62.25" hidden="1" customHeight="1">
      <c r="A39" s="410"/>
      <c r="B39" s="391"/>
      <c r="C39" s="361" t="s">
        <v>572</v>
      </c>
      <c r="D39" s="361"/>
      <c r="E39" s="361" t="s">
        <v>578</v>
      </c>
      <c r="F39" s="362"/>
      <c r="G39" s="360"/>
      <c r="H39" s="360"/>
      <c r="I39" s="360"/>
      <c r="J39" s="360"/>
      <c r="K39" s="360"/>
      <c r="L39" s="360"/>
      <c r="M39" s="364"/>
      <c r="N39" s="364"/>
      <c r="O39" s="364"/>
      <c r="P39" s="364"/>
      <c r="Q39" s="364"/>
      <c r="R39" s="364"/>
      <c r="S39" s="364"/>
      <c r="T39" s="363"/>
      <c r="U39" s="370"/>
      <c r="V39" s="370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</row>
    <row r="40" spans="1:97" s="89" customFormat="1" ht="45" customHeight="1">
      <c r="A40" s="472" t="s">
        <v>326</v>
      </c>
      <c r="B40" s="473"/>
      <c r="C40" s="473"/>
      <c r="D40" s="473"/>
      <c r="E40" s="473"/>
      <c r="F40" s="474"/>
      <c r="G40" s="362"/>
      <c r="H40" s="362"/>
      <c r="I40" s="362"/>
      <c r="J40" s="362"/>
      <c r="K40" s="362"/>
      <c r="L40" s="360" t="s">
        <v>178</v>
      </c>
      <c r="M40" s="364" t="s">
        <v>178</v>
      </c>
      <c r="N40" s="364"/>
      <c r="O40" s="364" t="s">
        <v>178</v>
      </c>
      <c r="P40" s="364" t="s">
        <v>178</v>
      </c>
      <c r="Q40" s="364" t="s">
        <v>178</v>
      </c>
      <c r="R40" s="364"/>
      <c r="S40" s="364"/>
      <c r="T40" s="394">
        <v>5000</v>
      </c>
      <c r="U40" s="364">
        <v>5000</v>
      </c>
      <c r="V40" s="364">
        <v>5000</v>
      </c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</row>
    <row r="41" spans="1:97" s="89" customFormat="1" ht="18" customHeight="1">
      <c r="A41" s="408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</row>
    <row r="42" spans="1:97" s="122" customFormat="1" ht="15.75">
      <c r="A42" s="470" t="s">
        <v>327</v>
      </c>
      <c r="B42" s="470"/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</row>
    <row r="43" spans="1:97" s="122" customFormat="1" ht="17.25" customHeight="1">
      <c r="A43" s="408"/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</row>
    <row r="44" spans="1:97" s="122" customFormat="1" ht="15.75">
      <c r="A44" s="265" t="s">
        <v>29</v>
      </c>
      <c r="B44" s="265"/>
      <c r="C44" s="266"/>
      <c r="D44" s="266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8"/>
    </row>
    <row r="45" spans="1:97" s="122" customFormat="1" ht="15.75">
      <c r="A45" s="471" t="s">
        <v>328</v>
      </c>
      <c r="B45" s="471"/>
      <c r="C45" s="471"/>
      <c r="D45" s="471"/>
      <c r="E45" s="465" t="s">
        <v>30</v>
      </c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268"/>
      <c r="Q45" s="268"/>
      <c r="R45" s="268"/>
      <c r="S45" s="268"/>
      <c r="T45" s="268"/>
      <c r="U45" s="269"/>
      <c r="V45" s="269"/>
    </row>
    <row r="46" spans="1:97" s="122" customFormat="1" ht="15.75">
      <c r="A46" s="269"/>
      <c r="B46" s="269"/>
      <c r="C46" s="270"/>
      <c r="D46" s="270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71"/>
      <c r="V46" s="271"/>
    </row>
    <row r="47" spans="1:97" s="122" customFormat="1" ht="15.75">
      <c r="A47" s="464" t="s">
        <v>32</v>
      </c>
      <c r="B47" s="464"/>
      <c r="C47" s="272"/>
      <c r="D47" s="272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7"/>
      <c r="V47" s="268"/>
    </row>
    <row r="48" spans="1:97" s="274" customFormat="1" ht="12.75" customHeight="1">
      <c r="A48" s="269"/>
      <c r="B48" s="269"/>
      <c r="C48" s="270"/>
      <c r="D48" s="270"/>
      <c r="E48" s="465" t="s">
        <v>30</v>
      </c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268"/>
      <c r="Q48" s="268"/>
      <c r="R48" s="268"/>
      <c r="S48" s="268"/>
      <c r="T48" s="268"/>
      <c r="U48" s="269"/>
      <c r="V48" s="26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</row>
    <row r="49" spans="1:97" ht="15">
      <c r="A49" s="437" t="s">
        <v>33</v>
      </c>
      <c r="B49" s="437"/>
      <c r="C49" s="51"/>
      <c r="D49" s="51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32"/>
      <c r="V49" s="3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</row>
    <row r="50" spans="1:97">
      <c r="A50" s="273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</row>
  </sheetData>
  <mergeCells count="87">
    <mergeCell ref="A47:B47"/>
    <mergeCell ref="E48:O48"/>
    <mergeCell ref="A49:B49"/>
    <mergeCell ref="A38:F38"/>
    <mergeCell ref="A40:F40"/>
    <mergeCell ref="A42:V42"/>
    <mergeCell ref="A45:D45"/>
    <mergeCell ref="E45:O45"/>
    <mergeCell ref="A36:F36"/>
    <mergeCell ref="A37:F37"/>
    <mergeCell ref="Q32:Q33"/>
    <mergeCell ref="T32:T33"/>
    <mergeCell ref="U32:U33"/>
    <mergeCell ref="V32:V33"/>
    <mergeCell ref="R31:R33"/>
    <mergeCell ref="S31:S33"/>
    <mergeCell ref="T31:V31"/>
    <mergeCell ref="C32:C33"/>
    <mergeCell ref="D32:D33"/>
    <mergeCell ref="I32:I33"/>
    <mergeCell ref="J32:J33"/>
    <mergeCell ref="K32:K33"/>
    <mergeCell ref="O32:O33"/>
    <mergeCell ref="P32:P33"/>
    <mergeCell ref="G30:K30"/>
    <mergeCell ref="L30:L33"/>
    <mergeCell ref="M30:Q30"/>
    <mergeCell ref="R30:V30"/>
    <mergeCell ref="G31:G33"/>
    <mergeCell ref="H31:H33"/>
    <mergeCell ref="I31:K31"/>
    <mergeCell ref="M31:M33"/>
    <mergeCell ref="N31:N33"/>
    <mergeCell ref="O31:Q31"/>
    <mergeCell ref="E26:H26"/>
    <mergeCell ref="I26:L26"/>
    <mergeCell ref="M26:Q26"/>
    <mergeCell ref="R26:V26"/>
    <mergeCell ref="A28:V28"/>
    <mergeCell ref="A30:A33"/>
    <mergeCell ref="B30:B33"/>
    <mergeCell ref="C30:D31"/>
    <mergeCell ref="E30:E33"/>
    <mergeCell ref="F30:F33"/>
    <mergeCell ref="A24:C24"/>
    <mergeCell ref="E24:H24"/>
    <mergeCell ref="I24:L24"/>
    <mergeCell ref="M24:Q24"/>
    <mergeCell ref="R24:V24"/>
    <mergeCell ref="A25:C25"/>
    <mergeCell ref="E25:H25"/>
    <mergeCell ref="I25:L25"/>
    <mergeCell ref="M25:Q25"/>
    <mergeCell ref="R25:V25"/>
    <mergeCell ref="A20:V20"/>
    <mergeCell ref="A22:C23"/>
    <mergeCell ref="D22:D23"/>
    <mergeCell ref="E22:V22"/>
    <mergeCell ref="E23:H23"/>
    <mergeCell ref="I23:L23"/>
    <mergeCell ref="M23:Q23"/>
    <mergeCell ref="R23:V23"/>
    <mergeCell ref="A16:R16"/>
    <mergeCell ref="U16:V16"/>
    <mergeCell ref="C17:R17"/>
    <mergeCell ref="U17:V17"/>
    <mergeCell ref="A18:D18"/>
    <mergeCell ref="U18:V18"/>
    <mergeCell ref="A13:R13"/>
    <mergeCell ref="U13:V13"/>
    <mergeCell ref="A14:R14"/>
    <mergeCell ref="U14:V14"/>
    <mergeCell ref="A15:R15"/>
    <mergeCell ref="U15:V15"/>
    <mergeCell ref="P7:V7"/>
    <mergeCell ref="A9:V9"/>
    <mergeCell ref="A10:V10"/>
    <mergeCell ref="A11:R11"/>
    <mergeCell ref="U11:V11"/>
    <mergeCell ref="A12:R12"/>
    <mergeCell ref="U12:V12"/>
    <mergeCell ref="P1:V1"/>
    <mergeCell ref="P2:V2"/>
    <mergeCell ref="P3:V3"/>
    <mergeCell ref="P4:V4"/>
    <mergeCell ref="P5:V5"/>
    <mergeCell ref="P6:V6"/>
  </mergeCells>
  <printOptions horizontalCentered="1"/>
  <pageMargins left="0" right="0" top="0.78740157480314965" bottom="0.59055118110236227" header="0.31496062992125984" footer="0.31496062992125984"/>
  <pageSetup paperSize="9" scale="55" orientation="landscape" r:id="rId1"/>
  <headerFooter scaleWithDoc="0"/>
  <rowBreaks count="1" manualBreakCount="1">
    <brk id="2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">
    <tabColor rgb="FF00B050"/>
    <pageSetUpPr fitToPage="1"/>
  </sheetPr>
  <dimension ref="A1:R43"/>
  <sheetViews>
    <sheetView view="pageLayout" topLeftCell="B16" zoomScaleSheetLayoutView="85" workbookViewId="0">
      <selection activeCell="P21" sqref="P21"/>
    </sheetView>
  </sheetViews>
  <sheetFormatPr defaultRowHeight="15"/>
  <cols>
    <col min="1" max="1" width="13.140625" customWidth="1"/>
    <col min="3" max="3" width="11.85546875" customWidth="1"/>
    <col min="6" max="6" width="10.7109375" customWidth="1"/>
    <col min="7" max="7" width="12.140625" customWidth="1"/>
    <col min="8" max="8" width="10.85546875" customWidth="1"/>
    <col min="10" max="10" width="10.42578125" customWidth="1"/>
    <col min="11" max="12" width="9.140625" customWidth="1"/>
    <col min="13" max="13" width="11" customWidth="1"/>
    <col min="14" max="15" width="9.140625" customWidth="1"/>
    <col min="16" max="16" width="14.7109375" customWidth="1"/>
    <col min="257" max="257" width="13.140625" customWidth="1"/>
    <col min="262" max="262" width="10.7109375" customWidth="1"/>
    <col min="263" max="263" width="12.140625" customWidth="1"/>
    <col min="266" max="266" width="10.42578125" customWidth="1"/>
    <col min="267" max="268" width="9.140625" customWidth="1"/>
    <col min="269" max="269" width="11" customWidth="1"/>
    <col min="270" max="271" width="9.140625" customWidth="1"/>
    <col min="272" max="272" width="14.7109375" customWidth="1"/>
    <col min="513" max="513" width="13.140625" customWidth="1"/>
    <col min="518" max="518" width="10.7109375" customWidth="1"/>
    <col min="519" max="519" width="12.140625" customWidth="1"/>
    <col min="522" max="522" width="10.42578125" customWidth="1"/>
    <col min="523" max="524" width="9.140625" customWidth="1"/>
    <col min="525" max="525" width="11" customWidth="1"/>
    <col min="526" max="527" width="9.140625" customWidth="1"/>
    <col min="528" max="528" width="14.7109375" customWidth="1"/>
    <col min="769" max="769" width="13.140625" customWidth="1"/>
    <col min="774" max="774" width="10.7109375" customWidth="1"/>
    <col min="775" max="775" width="12.140625" customWidth="1"/>
    <col min="778" max="778" width="10.42578125" customWidth="1"/>
    <col min="779" max="780" width="9.140625" customWidth="1"/>
    <col min="781" max="781" width="11" customWidth="1"/>
    <col min="782" max="783" width="9.140625" customWidth="1"/>
    <col min="784" max="784" width="14.7109375" customWidth="1"/>
    <col min="1025" max="1025" width="13.140625" customWidth="1"/>
    <col min="1030" max="1030" width="10.7109375" customWidth="1"/>
    <col min="1031" max="1031" width="12.140625" customWidth="1"/>
    <col min="1034" max="1034" width="10.42578125" customWidth="1"/>
    <col min="1035" max="1036" width="9.140625" customWidth="1"/>
    <col min="1037" max="1037" width="11" customWidth="1"/>
    <col min="1038" max="1039" width="9.140625" customWidth="1"/>
    <col min="1040" max="1040" width="14.7109375" customWidth="1"/>
    <col min="1281" max="1281" width="13.140625" customWidth="1"/>
    <col min="1286" max="1286" width="10.7109375" customWidth="1"/>
    <col min="1287" max="1287" width="12.140625" customWidth="1"/>
    <col min="1290" max="1290" width="10.42578125" customWidth="1"/>
    <col min="1291" max="1292" width="9.140625" customWidth="1"/>
    <col min="1293" max="1293" width="11" customWidth="1"/>
    <col min="1294" max="1295" width="9.140625" customWidth="1"/>
    <col min="1296" max="1296" width="14.7109375" customWidth="1"/>
    <col min="1537" max="1537" width="13.140625" customWidth="1"/>
    <col min="1542" max="1542" width="10.7109375" customWidth="1"/>
    <col min="1543" max="1543" width="12.140625" customWidth="1"/>
    <col min="1546" max="1546" width="10.42578125" customWidth="1"/>
    <col min="1547" max="1548" width="9.140625" customWidth="1"/>
    <col min="1549" max="1549" width="11" customWidth="1"/>
    <col min="1550" max="1551" width="9.140625" customWidth="1"/>
    <col min="1552" max="1552" width="14.7109375" customWidth="1"/>
    <col min="1793" max="1793" width="13.140625" customWidth="1"/>
    <col min="1798" max="1798" width="10.7109375" customWidth="1"/>
    <col min="1799" max="1799" width="12.140625" customWidth="1"/>
    <col min="1802" max="1802" width="10.42578125" customWidth="1"/>
    <col min="1803" max="1804" width="9.140625" customWidth="1"/>
    <col min="1805" max="1805" width="11" customWidth="1"/>
    <col min="1806" max="1807" width="9.140625" customWidth="1"/>
    <col min="1808" max="1808" width="14.7109375" customWidth="1"/>
    <col min="2049" max="2049" width="13.140625" customWidth="1"/>
    <col min="2054" max="2054" width="10.7109375" customWidth="1"/>
    <col min="2055" max="2055" width="12.140625" customWidth="1"/>
    <col min="2058" max="2058" width="10.42578125" customWidth="1"/>
    <col min="2059" max="2060" width="9.140625" customWidth="1"/>
    <col min="2061" max="2061" width="11" customWidth="1"/>
    <col min="2062" max="2063" width="9.140625" customWidth="1"/>
    <col min="2064" max="2064" width="14.7109375" customWidth="1"/>
    <col min="2305" max="2305" width="13.140625" customWidth="1"/>
    <col min="2310" max="2310" width="10.7109375" customWidth="1"/>
    <col min="2311" max="2311" width="12.140625" customWidth="1"/>
    <col min="2314" max="2314" width="10.42578125" customWidth="1"/>
    <col min="2315" max="2316" width="9.140625" customWidth="1"/>
    <col min="2317" max="2317" width="11" customWidth="1"/>
    <col min="2318" max="2319" width="9.140625" customWidth="1"/>
    <col min="2320" max="2320" width="14.7109375" customWidth="1"/>
    <col min="2561" max="2561" width="13.140625" customWidth="1"/>
    <col min="2566" max="2566" width="10.7109375" customWidth="1"/>
    <col min="2567" max="2567" width="12.140625" customWidth="1"/>
    <col min="2570" max="2570" width="10.42578125" customWidth="1"/>
    <col min="2571" max="2572" width="9.140625" customWidth="1"/>
    <col min="2573" max="2573" width="11" customWidth="1"/>
    <col min="2574" max="2575" width="9.140625" customWidth="1"/>
    <col min="2576" max="2576" width="14.7109375" customWidth="1"/>
    <col min="2817" max="2817" width="13.140625" customWidth="1"/>
    <col min="2822" max="2822" width="10.7109375" customWidth="1"/>
    <col min="2823" max="2823" width="12.140625" customWidth="1"/>
    <col min="2826" max="2826" width="10.42578125" customWidth="1"/>
    <col min="2827" max="2828" width="9.140625" customWidth="1"/>
    <col min="2829" max="2829" width="11" customWidth="1"/>
    <col min="2830" max="2831" width="9.140625" customWidth="1"/>
    <col min="2832" max="2832" width="14.7109375" customWidth="1"/>
    <col min="3073" max="3073" width="13.140625" customWidth="1"/>
    <col min="3078" max="3078" width="10.7109375" customWidth="1"/>
    <col min="3079" max="3079" width="12.140625" customWidth="1"/>
    <col min="3082" max="3082" width="10.42578125" customWidth="1"/>
    <col min="3083" max="3084" width="9.140625" customWidth="1"/>
    <col min="3085" max="3085" width="11" customWidth="1"/>
    <col min="3086" max="3087" width="9.140625" customWidth="1"/>
    <col min="3088" max="3088" width="14.7109375" customWidth="1"/>
    <col min="3329" max="3329" width="13.140625" customWidth="1"/>
    <col min="3334" max="3334" width="10.7109375" customWidth="1"/>
    <col min="3335" max="3335" width="12.140625" customWidth="1"/>
    <col min="3338" max="3338" width="10.42578125" customWidth="1"/>
    <col min="3339" max="3340" width="9.140625" customWidth="1"/>
    <col min="3341" max="3341" width="11" customWidth="1"/>
    <col min="3342" max="3343" width="9.140625" customWidth="1"/>
    <col min="3344" max="3344" width="14.7109375" customWidth="1"/>
    <col min="3585" max="3585" width="13.140625" customWidth="1"/>
    <col min="3590" max="3590" width="10.7109375" customWidth="1"/>
    <col min="3591" max="3591" width="12.140625" customWidth="1"/>
    <col min="3594" max="3594" width="10.42578125" customWidth="1"/>
    <col min="3595" max="3596" width="9.140625" customWidth="1"/>
    <col min="3597" max="3597" width="11" customWidth="1"/>
    <col min="3598" max="3599" width="9.140625" customWidth="1"/>
    <col min="3600" max="3600" width="14.7109375" customWidth="1"/>
    <col min="3841" max="3841" width="13.140625" customWidth="1"/>
    <col min="3846" max="3846" width="10.7109375" customWidth="1"/>
    <col min="3847" max="3847" width="12.140625" customWidth="1"/>
    <col min="3850" max="3850" width="10.42578125" customWidth="1"/>
    <col min="3851" max="3852" width="9.140625" customWidth="1"/>
    <col min="3853" max="3853" width="11" customWidth="1"/>
    <col min="3854" max="3855" width="9.140625" customWidth="1"/>
    <col min="3856" max="3856" width="14.7109375" customWidth="1"/>
    <col min="4097" max="4097" width="13.140625" customWidth="1"/>
    <col min="4102" max="4102" width="10.7109375" customWidth="1"/>
    <col min="4103" max="4103" width="12.140625" customWidth="1"/>
    <col min="4106" max="4106" width="10.42578125" customWidth="1"/>
    <col min="4107" max="4108" width="9.140625" customWidth="1"/>
    <col min="4109" max="4109" width="11" customWidth="1"/>
    <col min="4110" max="4111" width="9.140625" customWidth="1"/>
    <col min="4112" max="4112" width="14.7109375" customWidth="1"/>
    <col min="4353" max="4353" width="13.140625" customWidth="1"/>
    <col min="4358" max="4358" width="10.7109375" customWidth="1"/>
    <col min="4359" max="4359" width="12.140625" customWidth="1"/>
    <col min="4362" max="4362" width="10.42578125" customWidth="1"/>
    <col min="4363" max="4364" width="9.140625" customWidth="1"/>
    <col min="4365" max="4365" width="11" customWidth="1"/>
    <col min="4366" max="4367" width="9.140625" customWidth="1"/>
    <col min="4368" max="4368" width="14.7109375" customWidth="1"/>
    <col min="4609" max="4609" width="13.140625" customWidth="1"/>
    <col min="4614" max="4614" width="10.7109375" customWidth="1"/>
    <col min="4615" max="4615" width="12.140625" customWidth="1"/>
    <col min="4618" max="4618" width="10.42578125" customWidth="1"/>
    <col min="4619" max="4620" width="9.140625" customWidth="1"/>
    <col min="4621" max="4621" width="11" customWidth="1"/>
    <col min="4622" max="4623" width="9.140625" customWidth="1"/>
    <col min="4624" max="4624" width="14.7109375" customWidth="1"/>
    <col min="4865" max="4865" width="13.140625" customWidth="1"/>
    <col min="4870" max="4870" width="10.7109375" customWidth="1"/>
    <col min="4871" max="4871" width="12.140625" customWidth="1"/>
    <col min="4874" max="4874" width="10.42578125" customWidth="1"/>
    <col min="4875" max="4876" width="9.140625" customWidth="1"/>
    <col min="4877" max="4877" width="11" customWidth="1"/>
    <col min="4878" max="4879" width="9.140625" customWidth="1"/>
    <col min="4880" max="4880" width="14.7109375" customWidth="1"/>
    <col min="5121" max="5121" width="13.140625" customWidth="1"/>
    <col min="5126" max="5126" width="10.7109375" customWidth="1"/>
    <col min="5127" max="5127" width="12.140625" customWidth="1"/>
    <col min="5130" max="5130" width="10.42578125" customWidth="1"/>
    <col min="5131" max="5132" width="9.140625" customWidth="1"/>
    <col min="5133" max="5133" width="11" customWidth="1"/>
    <col min="5134" max="5135" width="9.140625" customWidth="1"/>
    <col min="5136" max="5136" width="14.7109375" customWidth="1"/>
    <col min="5377" max="5377" width="13.140625" customWidth="1"/>
    <col min="5382" max="5382" width="10.7109375" customWidth="1"/>
    <col min="5383" max="5383" width="12.140625" customWidth="1"/>
    <col min="5386" max="5386" width="10.42578125" customWidth="1"/>
    <col min="5387" max="5388" width="9.140625" customWidth="1"/>
    <col min="5389" max="5389" width="11" customWidth="1"/>
    <col min="5390" max="5391" width="9.140625" customWidth="1"/>
    <col min="5392" max="5392" width="14.7109375" customWidth="1"/>
    <col min="5633" max="5633" width="13.140625" customWidth="1"/>
    <col min="5638" max="5638" width="10.7109375" customWidth="1"/>
    <col min="5639" max="5639" width="12.140625" customWidth="1"/>
    <col min="5642" max="5642" width="10.42578125" customWidth="1"/>
    <col min="5643" max="5644" width="9.140625" customWidth="1"/>
    <col min="5645" max="5645" width="11" customWidth="1"/>
    <col min="5646" max="5647" width="9.140625" customWidth="1"/>
    <col min="5648" max="5648" width="14.7109375" customWidth="1"/>
    <col min="5889" max="5889" width="13.140625" customWidth="1"/>
    <col min="5894" max="5894" width="10.7109375" customWidth="1"/>
    <col min="5895" max="5895" width="12.140625" customWidth="1"/>
    <col min="5898" max="5898" width="10.42578125" customWidth="1"/>
    <col min="5899" max="5900" width="9.140625" customWidth="1"/>
    <col min="5901" max="5901" width="11" customWidth="1"/>
    <col min="5902" max="5903" width="9.140625" customWidth="1"/>
    <col min="5904" max="5904" width="14.7109375" customWidth="1"/>
    <col min="6145" max="6145" width="13.140625" customWidth="1"/>
    <col min="6150" max="6150" width="10.7109375" customWidth="1"/>
    <col min="6151" max="6151" width="12.140625" customWidth="1"/>
    <col min="6154" max="6154" width="10.42578125" customWidth="1"/>
    <col min="6155" max="6156" width="9.140625" customWidth="1"/>
    <col min="6157" max="6157" width="11" customWidth="1"/>
    <col min="6158" max="6159" width="9.140625" customWidth="1"/>
    <col min="6160" max="6160" width="14.7109375" customWidth="1"/>
    <col min="6401" max="6401" width="13.140625" customWidth="1"/>
    <col min="6406" max="6406" width="10.7109375" customWidth="1"/>
    <col min="6407" max="6407" width="12.140625" customWidth="1"/>
    <col min="6410" max="6410" width="10.42578125" customWidth="1"/>
    <col min="6411" max="6412" width="9.140625" customWidth="1"/>
    <col min="6413" max="6413" width="11" customWidth="1"/>
    <col min="6414" max="6415" width="9.140625" customWidth="1"/>
    <col min="6416" max="6416" width="14.7109375" customWidth="1"/>
    <col min="6657" max="6657" width="13.140625" customWidth="1"/>
    <col min="6662" max="6662" width="10.7109375" customWidth="1"/>
    <col min="6663" max="6663" width="12.140625" customWidth="1"/>
    <col min="6666" max="6666" width="10.42578125" customWidth="1"/>
    <col min="6667" max="6668" width="9.140625" customWidth="1"/>
    <col min="6669" max="6669" width="11" customWidth="1"/>
    <col min="6670" max="6671" width="9.140625" customWidth="1"/>
    <col min="6672" max="6672" width="14.7109375" customWidth="1"/>
    <col min="6913" max="6913" width="13.140625" customWidth="1"/>
    <col min="6918" max="6918" width="10.7109375" customWidth="1"/>
    <col min="6919" max="6919" width="12.140625" customWidth="1"/>
    <col min="6922" max="6922" width="10.42578125" customWidth="1"/>
    <col min="6923" max="6924" width="9.140625" customWidth="1"/>
    <col min="6925" max="6925" width="11" customWidth="1"/>
    <col min="6926" max="6927" width="9.140625" customWidth="1"/>
    <col min="6928" max="6928" width="14.7109375" customWidth="1"/>
    <col min="7169" max="7169" width="13.140625" customWidth="1"/>
    <col min="7174" max="7174" width="10.7109375" customWidth="1"/>
    <col min="7175" max="7175" width="12.140625" customWidth="1"/>
    <col min="7178" max="7178" width="10.42578125" customWidth="1"/>
    <col min="7179" max="7180" width="9.140625" customWidth="1"/>
    <col min="7181" max="7181" width="11" customWidth="1"/>
    <col min="7182" max="7183" width="9.140625" customWidth="1"/>
    <col min="7184" max="7184" width="14.7109375" customWidth="1"/>
    <col min="7425" max="7425" width="13.140625" customWidth="1"/>
    <col min="7430" max="7430" width="10.7109375" customWidth="1"/>
    <col min="7431" max="7431" width="12.140625" customWidth="1"/>
    <col min="7434" max="7434" width="10.42578125" customWidth="1"/>
    <col min="7435" max="7436" width="9.140625" customWidth="1"/>
    <col min="7437" max="7437" width="11" customWidth="1"/>
    <col min="7438" max="7439" width="9.140625" customWidth="1"/>
    <col min="7440" max="7440" width="14.7109375" customWidth="1"/>
    <col min="7681" max="7681" width="13.140625" customWidth="1"/>
    <col min="7686" max="7686" width="10.7109375" customWidth="1"/>
    <col min="7687" max="7687" width="12.140625" customWidth="1"/>
    <col min="7690" max="7690" width="10.42578125" customWidth="1"/>
    <col min="7691" max="7692" width="9.140625" customWidth="1"/>
    <col min="7693" max="7693" width="11" customWidth="1"/>
    <col min="7694" max="7695" width="9.140625" customWidth="1"/>
    <col min="7696" max="7696" width="14.7109375" customWidth="1"/>
    <col min="7937" max="7937" width="13.140625" customWidth="1"/>
    <col min="7942" max="7942" width="10.7109375" customWidth="1"/>
    <col min="7943" max="7943" width="12.140625" customWidth="1"/>
    <col min="7946" max="7946" width="10.42578125" customWidth="1"/>
    <col min="7947" max="7948" width="9.140625" customWidth="1"/>
    <col min="7949" max="7949" width="11" customWidth="1"/>
    <col min="7950" max="7951" width="9.140625" customWidth="1"/>
    <col min="7952" max="7952" width="14.7109375" customWidth="1"/>
    <col min="8193" max="8193" width="13.140625" customWidth="1"/>
    <col min="8198" max="8198" width="10.7109375" customWidth="1"/>
    <col min="8199" max="8199" width="12.140625" customWidth="1"/>
    <col min="8202" max="8202" width="10.42578125" customWidth="1"/>
    <col min="8203" max="8204" width="9.140625" customWidth="1"/>
    <col min="8205" max="8205" width="11" customWidth="1"/>
    <col min="8206" max="8207" width="9.140625" customWidth="1"/>
    <col min="8208" max="8208" width="14.7109375" customWidth="1"/>
    <col min="8449" max="8449" width="13.140625" customWidth="1"/>
    <col min="8454" max="8454" width="10.7109375" customWidth="1"/>
    <col min="8455" max="8455" width="12.140625" customWidth="1"/>
    <col min="8458" max="8458" width="10.42578125" customWidth="1"/>
    <col min="8459" max="8460" width="9.140625" customWidth="1"/>
    <col min="8461" max="8461" width="11" customWidth="1"/>
    <col min="8462" max="8463" width="9.140625" customWidth="1"/>
    <col min="8464" max="8464" width="14.7109375" customWidth="1"/>
    <col min="8705" max="8705" width="13.140625" customWidth="1"/>
    <col min="8710" max="8710" width="10.7109375" customWidth="1"/>
    <col min="8711" max="8711" width="12.140625" customWidth="1"/>
    <col min="8714" max="8714" width="10.42578125" customWidth="1"/>
    <col min="8715" max="8716" width="9.140625" customWidth="1"/>
    <col min="8717" max="8717" width="11" customWidth="1"/>
    <col min="8718" max="8719" width="9.140625" customWidth="1"/>
    <col min="8720" max="8720" width="14.7109375" customWidth="1"/>
    <col min="8961" max="8961" width="13.140625" customWidth="1"/>
    <col min="8966" max="8966" width="10.7109375" customWidth="1"/>
    <col min="8967" max="8967" width="12.140625" customWidth="1"/>
    <col min="8970" max="8970" width="10.42578125" customWidth="1"/>
    <col min="8971" max="8972" width="9.140625" customWidth="1"/>
    <col min="8973" max="8973" width="11" customWidth="1"/>
    <col min="8974" max="8975" width="9.140625" customWidth="1"/>
    <col min="8976" max="8976" width="14.7109375" customWidth="1"/>
    <col min="9217" max="9217" width="13.140625" customWidth="1"/>
    <col min="9222" max="9222" width="10.7109375" customWidth="1"/>
    <col min="9223" max="9223" width="12.140625" customWidth="1"/>
    <col min="9226" max="9226" width="10.42578125" customWidth="1"/>
    <col min="9227" max="9228" width="9.140625" customWidth="1"/>
    <col min="9229" max="9229" width="11" customWidth="1"/>
    <col min="9230" max="9231" width="9.140625" customWidth="1"/>
    <col min="9232" max="9232" width="14.7109375" customWidth="1"/>
    <col min="9473" max="9473" width="13.140625" customWidth="1"/>
    <col min="9478" max="9478" width="10.7109375" customWidth="1"/>
    <col min="9479" max="9479" width="12.140625" customWidth="1"/>
    <col min="9482" max="9482" width="10.42578125" customWidth="1"/>
    <col min="9483" max="9484" width="9.140625" customWidth="1"/>
    <col min="9485" max="9485" width="11" customWidth="1"/>
    <col min="9486" max="9487" width="9.140625" customWidth="1"/>
    <col min="9488" max="9488" width="14.7109375" customWidth="1"/>
    <col min="9729" max="9729" width="13.140625" customWidth="1"/>
    <col min="9734" max="9734" width="10.7109375" customWidth="1"/>
    <col min="9735" max="9735" width="12.140625" customWidth="1"/>
    <col min="9738" max="9738" width="10.42578125" customWidth="1"/>
    <col min="9739" max="9740" width="9.140625" customWidth="1"/>
    <col min="9741" max="9741" width="11" customWidth="1"/>
    <col min="9742" max="9743" width="9.140625" customWidth="1"/>
    <col min="9744" max="9744" width="14.7109375" customWidth="1"/>
    <col min="9985" max="9985" width="13.140625" customWidth="1"/>
    <col min="9990" max="9990" width="10.7109375" customWidth="1"/>
    <col min="9991" max="9991" width="12.140625" customWidth="1"/>
    <col min="9994" max="9994" width="10.42578125" customWidth="1"/>
    <col min="9995" max="9996" width="9.140625" customWidth="1"/>
    <col min="9997" max="9997" width="11" customWidth="1"/>
    <col min="9998" max="9999" width="9.140625" customWidth="1"/>
    <col min="10000" max="10000" width="14.7109375" customWidth="1"/>
    <col min="10241" max="10241" width="13.140625" customWidth="1"/>
    <col min="10246" max="10246" width="10.7109375" customWidth="1"/>
    <col min="10247" max="10247" width="12.140625" customWidth="1"/>
    <col min="10250" max="10250" width="10.42578125" customWidth="1"/>
    <col min="10251" max="10252" width="9.140625" customWidth="1"/>
    <col min="10253" max="10253" width="11" customWidth="1"/>
    <col min="10254" max="10255" width="9.140625" customWidth="1"/>
    <col min="10256" max="10256" width="14.7109375" customWidth="1"/>
    <col min="10497" max="10497" width="13.140625" customWidth="1"/>
    <col min="10502" max="10502" width="10.7109375" customWidth="1"/>
    <col min="10503" max="10503" width="12.140625" customWidth="1"/>
    <col min="10506" max="10506" width="10.42578125" customWidth="1"/>
    <col min="10507" max="10508" width="9.140625" customWidth="1"/>
    <col min="10509" max="10509" width="11" customWidth="1"/>
    <col min="10510" max="10511" width="9.140625" customWidth="1"/>
    <col min="10512" max="10512" width="14.7109375" customWidth="1"/>
    <col min="10753" max="10753" width="13.140625" customWidth="1"/>
    <col min="10758" max="10758" width="10.7109375" customWidth="1"/>
    <col min="10759" max="10759" width="12.140625" customWidth="1"/>
    <col min="10762" max="10762" width="10.42578125" customWidth="1"/>
    <col min="10763" max="10764" width="9.140625" customWidth="1"/>
    <col min="10765" max="10765" width="11" customWidth="1"/>
    <col min="10766" max="10767" width="9.140625" customWidth="1"/>
    <col min="10768" max="10768" width="14.7109375" customWidth="1"/>
    <col min="11009" max="11009" width="13.140625" customWidth="1"/>
    <col min="11014" max="11014" width="10.7109375" customWidth="1"/>
    <col min="11015" max="11015" width="12.140625" customWidth="1"/>
    <col min="11018" max="11018" width="10.42578125" customWidth="1"/>
    <col min="11019" max="11020" width="9.140625" customWidth="1"/>
    <col min="11021" max="11021" width="11" customWidth="1"/>
    <col min="11022" max="11023" width="9.140625" customWidth="1"/>
    <col min="11024" max="11024" width="14.7109375" customWidth="1"/>
    <col min="11265" max="11265" width="13.140625" customWidth="1"/>
    <col min="11270" max="11270" width="10.7109375" customWidth="1"/>
    <col min="11271" max="11271" width="12.140625" customWidth="1"/>
    <col min="11274" max="11274" width="10.42578125" customWidth="1"/>
    <col min="11275" max="11276" width="9.140625" customWidth="1"/>
    <col min="11277" max="11277" width="11" customWidth="1"/>
    <col min="11278" max="11279" width="9.140625" customWidth="1"/>
    <col min="11280" max="11280" width="14.7109375" customWidth="1"/>
    <col min="11521" max="11521" width="13.140625" customWidth="1"/>
    <col min="11526" max="11526" width="10.7109375" customWidth="1"/>
    <col min="11527" max="11527" width="12.140625" customWidth="1"/>
    <col min="11530" max="11530" width="10.42578125" customWidth="1"/>
    <col min="11531" max="11532" width="9.140625" customWidth="1"/>
    <col min="11533" max="11533" width="11" customWidth="1"/>
    <col min="11534" max="11535" width="9.140625" customWidth="1"/>
    <col min="11536" max="11536" width="14.7109375" customWidth="1"/>
    <col min="11777" max="11777" width="13.140625" customWidth="1"/>
    <col min="11782" max="11782" width="10.7109375" customWidth="1"/>
    <col min="11783" max="11783" width="12.140625" customWidth="1"/>
    <col min="11786" max="11786" width="10.42578125" customWidth="1"/>
    <col min="11787" max="11788" width="9.140625" customWidth="1"/>
    <col min="11789" max="11789" width="11" customWidth="1"/>
    <col min="11790" max="11791" width="9.140625" customWidth="1"/>
    <col min="11792" max="11792" width="14.7109375" customWidth="1"/>
    <col min="12033" max="12033" width="13.140625" customWidth="1"/>
    <col min="12038" max="12038" width="10.7109375" customWidth="1"/>
    <col min="12039" max="12039" width="12.140625" customWidth="1"/>
    <col min="12042" max="12042" width="10.42578125" customWidth="1"/>
    <col min="12043" max="12044" width="9.140625" customWidth="1"/>
    <col min="12045" max="12045" width="11" customWidth="1"/>
    <col min="12046" max="12047" width="9.140625" customWidth="1"/>
    <col min="12048" max="12048" width="14.7109375" customWidth="1"/>
    <col min="12289" max="12289" width="13.140625" customWidth="1"/>
    <col min="12294" max="12294" width="10.7109375" customWidth="1"/>
    <col min="12295" max="12295" width="12.140625" customWidth="1"/>
    <col min="12298" max="12298" width="10.42578125" customWidth="1"/>
    <col min="12299" max="12300" width="9.140625" customWidth="1"/>
    <col min="12301" max="12301" width="11" customWidth="1"/>
    <col min="12302" max="12303" width="9.140625" customWidth="1"/>
    <col min="12304" max="12304" width="14.7109375" customWidth="1"/>
    <col min="12545" max="12545" width="13.140625" customWidth="1"/>
    <col min="12550" max="12550" width="10.7109375" customWidth="1"/>
    <col min="12551" max="12551" width="12.140625" customWidth="1"/>
    <col min="12554" max="12554" width="10.42578125" customWidth="1"/>
    <col min="12555" max="12556" width="9.140625" customWidth="1"/>
    <col min="12557" max="12557" width="11" customWidth="1"/>
    <col min="12558" max="12559" width="9.140625" customWidth="1"/>
    <col min="12560" max="12560" width="14.7109375" customWidth="1"/>
    <col min="12801" max="12801" width="13.140625" customWidth="1"/>
    <col min="12806" max="12806" width="10.7109375" customWidth="1"/>
    <col min="12807" max="12807" width="12.140625" customWidth="1"/>
    <col min="12810" max="12810" width="10.42578125" customWidth="1"/>
    <col min="12811" max="12812" width="9.140625" customWidth="1"/>
    <col min="12813" max="12813" width="11" customWidth="1"/>
    <col min="12814" max="12815" width="9.140625" customWidth="1"/>
    <col min="12816" max="12816" width="14.7109375" customWidth="1"/>
    <col min="13057" max="13057" width="13.140625" customWidth="1"/>
    <col min="13062" max="13062" width="10.7109375" customWidth="1"/>
    <col min="13063" max="13063" width="12.140625" customWidth="1"/>
    <col min="13066" max="13066" width="10.42578125" customWidth="1"/>
    <col min="13067" max="13068" width="9.140625" customWidth="1"/>
    <col min="13069" max="13069" width="11" customWidth="1"/>
    <col min="13070" max="13071" width="9.140625" customWidth="1"/>
    <col min="13072" max="13072" width="14.7109375" customWidth="1"/>
    <col min="13313" max="13313" width="13.140625" customWidth="1"/>
    <col min="13318" max="13318" width="10.7109375" customWidth="1"/>
    <col min="13319" max="13319" width="12.140625" customWidth="1"/>
    <col min="13322" max="13322" width="10.42578125" customWidth="1"/>
    <col min="13323" max="13324" width="9.140625" customWidth="1"/>
    <col min="13325" max="13325" width="11" customWidth="1"/>
    <col min="13326" max="13327" width="9.140625" customWidth="1"/>
    <col min="13328" max="13328" width="14.7109375" customWidth="1"/>
    <col min="13569" max="13569" width="13.140625" customWidth="1"/>
    <col min="13574" max="13574" width="10.7109375" customWidth="1"/>
    <col min="13575" max="13575" width="12.140625" customWidth="1"/>
    <col min="13578" max="13578" width="10.42578125" customWidth="1"/>
    <col min="13579" max="13580" width="9.140625" customWidth="1"/>
    <col min="13581" max="13581" width="11" customWidth="1"/>
    <col min="13582" max="13583" width="9.140625" customWidth="1"/>
    <col min="13584" max="13584" width="14.7109375" customWidth="1"/>
    <col min="13825" max="13825" width="13.140625" customWidth="1"/>
    <col min="13830" max="13830" width="10.7109375" customWidth="1"/>
    <col min="13831" max="13831" width="12.140625" customWidth="1"/>
    <col min="13834" max="13834" width="10.42578125" customWidth="1"/>
    <col min="13835" max="13836" width="9.140625" customWidth="1"/>
    <col min="13837" max="13837" width="11" customWidth="1"/>
    <col min="13838" max="13839" width="9.140625" customWidth="1"/>
    <col min="13840" max="13840" width="14.7109375" customWidth="1"/>
    <col min="14081" max="14081" width="13.140625" customWidth="1"/>
    <col min="14086" max="14086" width="10.7109375" customWidth="1"/>
    <col min="14087" max="14087" width="12.140625" customWidth="1"/>
    <col min="14090" max="14090" width="10.42578125" customWidth="1"/>
    <col min="14091" max="14092" width="9.140625" customWidth="1"/>
    <col min="14093" max="14093" width="11" customWidth="1"/>
    <col min="14094" max="14095" width="9.140625" customWidth="1"/>
    <col min="14096" max="14096" width="14.7109375" customWidth="1"/>
    <col min="14337" max="14337" width="13.140625" customWidth="1"/>
    <col min="14342" max="14342" width="10.7109375" customWidth="1"/>
    <col min="14343" max="14343" width="12.140625" customWidth="1"/>
    <col min="14346" max="14346" width="10.42578125" customWidth="1"/>
    <col min="14347" max="14348" width="9.140625" customWidth="1"/>
    <col min="14349" max="14349" width="11" customWidth="1"/>
    <col min="14350" max="14351" width="9.140625" customWidth="1"/>
    <col min="14352" max="14352" width="14.7109375" customWidth="1"/>
    <col min="14593" max="14593" width="13.140625" customWidth="1"/>
    <col min="14598" max="14598" width="10.7109375" customWidth="1"/>
    <col min="14599" max="14599" width="12.140625" customWidth="1"/>
    <col min="14602" max="14602" width="10.42578125" customWidth="1"/>
    <col min="14603" max="14604" width="9.140625" customWidth="1"/>
    <col min="14605" max="14605" width="11" customWidth="1"/>
    <col min="14606" max="14607" width="9.140625" customWidth="1"/>
    <col min="14608" max="14608" width="14.7109375" customWidth="1"/>
    <col min="14849" max="14849" width="13.140625" customWidth="1"/>
    <col min="14854" max="14854" width="10.7109375" customWidth="1"/>
    <col min="14855" max="14855" width="12.140625" customWidth="1"/>
    <col min="14858" max="14858" width="10.42578125" customWidth="1"/>
    <col min="14859" max="14860" width="9.140625" customWidth="1"/>
    <col min="14861" max="14861" width="11" customWidth="1"/>
    <col min="14862" max="14863" width="9.140625" customWidth="1"/>
    <col min="14864" max="14864" width="14.7109375" customWidth="1"/>
    <col min="15105" max="15105" width="13.140625" customWidth="1"/>
    <col min="15110" max="15110" width="10.7109375" customWidth="1"/>
    <col min="15111" max="15111" width="12.140625" customWidth="1"/>
    <col min="15114" max="15114" width="10.42578125" customWidth="1"/>
    <col min="15115" max="15116" width="9.140625" customWidth="1"/>
    <col min="15117" max="15117" width="11" customWidth="1"/>
    <col min="15118" max="15119" width="9.140625" customWidth="1"/>
    <col min="15120" max="15120" width="14.7109375" customWidth="1"/>
    <col min="15361" max="15361" width="13.140625" customWidth="1"/>
    <col min="15366" max="15366" width="10.7109375" customWidth="1"/>
    <col min="15367" max="15367" width="12.140625" customWidth="1"/>
    <col min="15370" max="15370" width="10.42578125" customWidth="1"/>
    <col min="15371" max="15372" width="9.140625" customWidth="1"/>
    <col min="15373" max="15373" width="11" customWidth="1"/>
    <col min="15374" max="15375" width="9.140625" customWidth="1"/>
    <col min="15376" max="15376" width="14.7109375" customWidth="1"/>
    <col min="15617" max="15617" width="13.140625" customWidth="1"/>
    <col min="15622" max="15622" width="10.7109375" customWidth="1"/>
    <col min="15623" max="15623" width="12.140625" customWidth="1"/>
    <col min="15626" max="15626" width="10.42578125" customWidth="1"/>
    <col min="15627" max="15628" width="9.140625" customWidth="1"/>
    <col min="15629" max="15629" width="11" customWidth="1"/>
    <col min="15630" max="15631" width="9.140625" customWidth="1"/>
    <col min="15632" max="15632" width="14.7109375" customWidth="1"/>
    <col min="15873" max="15873" width="13.140625" customWidth="1"/>
    <col min="15878" max="15878" width="10.7109375" customWidth="1"/>
    <col min="15879" max="15879" width="12.140625" customWidth="1"/>
    <col min="15882" max="15882" width="10.42578125" customWidth="1"/>
    <col min="15883" max="15884" width="9.140625" customWidth="1"/>
    <col min="15885" max="15885" width="11" customWidth="1"/>
    <col min="15886" max="15887" width="9.140625" customWidth="1"/>
    <col min="15888" max="15888" width="14.7109375" customWidth="1"/>
    <col min="16129" max="16129" width="13.140625" customWidth="1"/>
    <col min="16134" max="16134" width="10.7109375" customWidth="1"/>
    <col min="16135" max="16135" width="12.140625" customWidth="1"/>
    <col min="16138" max="16138" width="10.42578125" customWidth="1"/>
    <col min="16139" max="16140" width="9.140625" customWidth="1"/>
    <col min="16141" max="16141" width="11" customWidth="1"/>
    <col min="16142" max="16143" width="9.140625" customWidth="1"/>
    <col min="16144" max="16144" width="14.7109375" customWidth="1"/>
  </cols>
  <sheetData>
    <row r="1" spans="1:16" s="2" customFormat="1">
      <c r="A1" s="37"/>
      <c r="J1" s="93"/>
      <c r="K1" s="420" t="s">
        <v>360</v>
      </c>
      <c r="L1" s="420"/>
      <c r="M1" s="420"/>
      <c r="N1" s="420"/>
      <c r="O1" s="420"/>
      <c r="P1" s="420"/>
    </row>
    <row r="2" spans="1:16" s="2" customFormat="1">
      <c r="A2" s="37"/>
      <c r="J2" s="93"/>
      <c r="K2" s="420" t="s">
        <v>388</v>
      </c>
      <c r="L2" s="420"/>
      <c r="M2" s="420"/>
      <c r="N2" s="420"/>
      <c r="O2" s="420"/>
      <c r="P2" s="420"/>
    </row>
    <row r="3" spans="1:16" s="2" customFormat="1">
      <c r="A3" s="37"/>
      <c r="J3" s="93"/>
      <c r="K3" s="420" t="s">
        <v>382</v>
      </c>
      <c r="L3" s="420"/>
      <c r="M3" s="420"/>
      <c r="N3" s="420"/>
      <c r="O3" s="420"/>
      <c r="P3" s="420"/>
    </row>
    <row r="4" spans="1:16" s="2" customFormat="1">
      <c r="A4" s="37"/>
      <c r="J4" s="93"/>
      <c r="K4" s="420" t="s">
        <v>389</v>
      </c>
      <c r="L4" s="420"/>
      <c r="M4" s="420"/>
      <c r="N4" s="420"/>
      <c r="O4" s="420"/>
      <c r="P4" s="420"/>
    </row>
    <row r="5" spans="1:16" s="2" customFormat="1">
      <c r="J5" s="93"/>
      <c r="K5" s="420" t="s">
        <v>401</v>
      </c>
      <c r="L5" s="420"/>
      <c r="M5" s="420"/>
      <c r="N5" s="420"/>
      <c r="O5" s="420"/>
      <c r="P5" s="420"/>
    </row>
    <row r="6" spans="1:16" s="2" customFormat="1">
      <c r="J6" s="93"/>
      <c r="K6" s="420"/>
      <c r="L6" s="420"/>
      <c r="M6" s="420"/>
      <c r="N6" s="420"/>
      <c r="O6" s="420"/>
      <c r="P6" s="420"/>
    </row>
    <row r="7" spans="1:16" s="2" customFormat="1">
      <c r="A7" s="4"/>
      <c r="J7" s="93"/>
      <c r="K7" s="420"/>
      <c r="L7" s="420"/>
      <c r="M7" s="420"/>
      <c r="N7" s="420"/>
      <c r="O7" s="420"/>
      <c r="P7" s="420"/>
    </row>
    <row r="8" spans="1:16" s="2" customFormat="1">
      <c r="A8" s="88"/>
    </row>
    <row r="9" spans="1:16" s="2" customFormat="1" ht="24" customHeight="1">
      <c r="A9" s="519" t="s">
        <v>284</v>
      </c>
      <c r="B9" s="519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</row>
    <row r="10" spans="1:16" s="2" customFormat="1" ht="15" customHeight="1">
      <c r="A10" s="438" t="s">
        <v>133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</row>
    <row r="11" spans="1:16" s="2" customFormat="1" ht="35.25" customHeight="1">
      <c r="A11" s="55" t="s">
        <v>1</v>
      </c>
    </row>
    <row r="12" spans="1:16" s="2" customFormat="1"/>
    <row r="13" spans="1:16" s="2" customFormat="1">
      <c r="A13" s="4"/>
    </row>
    <row r="14" spans="1:16" s="2" customFormat="1" ht="69" customHeight="1">
      <c r="A14" s="452" t="s">
        <v>2</v>
      </c>
      <c r="B14" s="452" t="s">
        <v>3</v>
      </c>
      <c r="C14" s="452"/>
      <c r="D14" s="452"/>
      <c r="E14" s="452"/>
      <c r="F14" s="452" t="s">
        <v>116</v>
      </c>
      <c r="G14" s="452"/>
      <c r="H14" s="441" t="s">
        <v>260</v>
      </c>
      <c r="I14" s="442"/>
      <c r="J14" s="443"/>
      <c r="K14" s="441" t="s">
        <v>39</v>
      </c>
      <c r="L14" s="520"/>
      <c r="M14" s="521"/>
      <c r="N14" s="441" t="s">
        <v>40</v>
      </c>
      <c r="O14" s="520"/>
      <c r="P14" s="521"/>
    </row>
    <row r="15" spans="1:16" s="2" customFormat="1" ht="195">
      <c r="A15" s="453"/>
      <c r="B15" s="38" t="s">
        <v>4</v>
      </c>
      <c r="C15" s="38" t="s">
        <v>5</v>
      </c>
      <c r="D15" s="38" t="s">
        <v>6</v>
      </c>
      <c r="E15" s="38" t="s">
        <v>7</v>
      </c>
      <c r="F15" s="38" t="s">
        <v>263</v>
      </c>
      <c r="G15" s="38" t="s">
        <v>264</v>
      </c>
      <c r="H15" s="38" t="s">
        <v>265</v>
      </c>
      <c r="I15" s="38" t="s">
        <v>117</v>
      </c>
      <c r="J15" s="38" t="s">
        <v>118</v>
      </c>
      <c r="K15" s="38" t="s">
        <v>119</v>
      </c>
      <c r="L15" s="38" t="s">
        <v>117</v>
      </c>
      <c r="M15" s="38" t="s">
        <v>120</v>
      </c>
      <c r="N15" s="38" t="s">
        <v>121</v>
      </c>
      <c r="O15" s="38" t="s">
        <v>122</v>
      </c>
      <c r="P15" s="38" t="s">
        <v>97</v>
      </c>
    </row>
    <row r="16" spans="1:16" s="2" customFormat="1" ht="12" customHeight="1">
      <c r="A16" s="38">
        <v>1</v>
      </c>
      <c r="B16" s="38">
        <v>2</v>
      </c>
      <c r="C16" s="38">
        <v>3</v>
      </c>
      <c r="D16" s="38">
        <v>4</v>
      </c>
      <c r="E16" s="38">
        <v>5</v>
      </c>
      <c r="F16" s="38">
        <v>6</v>
      </c>
      <c r="G16" s="38">
        <v>7</v>
      </c>
      <c r="H16" s="38">
        <v>8</v>
      </c>
      <c r="I16" s="38">
        <v>9</v>
      </c>
      <c r="J16" s="38" t="s">
        <v>123</v>
      </c>
      <c r="K16" s="98">
        <v>11</v>
      </c>
      <c r="L16" s="38">
        <v>12</v>
      </c>
      <c r="M16" s="98" t="s">
        <v>124</v>
      </c>
      <c r="N16" s="98">
        <v>14</v>
      </c>
      <c r="O16" s="38">
        <v>15</v>
      </c>
      <c r="P16" s="98" t="s">
        <v>125</v>
      </c>
    </row>
    <row r="17" spans="1:16" s="2" customFormat="1" ht="45">
      <c r="A17" s="9" t="s">
        <v>126</v>
      </c>
      <c r="B17" s="249"/>
      <c r="C17" s="249"/>
      <c r="D17" s="24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295"/>
    </row>
    <row r="18" spans="1:16" s="2" customFormat="1">
      <c r="A18" s="11"/>
      <c r="B18" s="249" t="s">
        <v>233</v>
      </c>
      <c r="C18" s="249" t="s">
        <v>258</v>
      </c>
      <c r="D18" s="249" t="s">
        <v>408</v>
      </c>
      <c r="E18" s="249">
        <v>223</v>
      </c>
      <c r="F18" s="294"/>
      <c r="G18" s="294">
        <v>95158.080000000002</v>
      </c>
      <c r="H18" s="294">
        <v>16872</v>
      </c>
      <c r="I18" s="294">
        <v>5.77</v>
      </c>
      <c r="J18" s="294">
        <f>H18*I18</f>
        <v>97351.439999999988</v>
      </c>
      <c r="K18" s="294">
        <v>16854.5</v>
      </c>
      <c r="L18" s="294">
        <v>5.77</v>
      </c>
      <c r="M18" s="294">
        <f>K18*L18</f>
        <v>97250.464999999997</v>
      </c>
      <c r="N18" s="294">
        <v>8206.5</v>
      </c>
      <c r="O18" s="294">
        <v>5.77</v>
      </c>
      <c r="P18" s="295">
        <f>N18*O18</f>
        <v>47351.504999999997</v>
      </c>
    </row>
    <row r="19" spans="1:16" s="2" customFormat="1">
      <c r="A19" s="11"/>
      <c r="B19" s="249" t="s">
        <v>412</v>
      </c>
      <c r="C19" s="249" t="s">
        <v>413</v>
      </c>
      <c r="D19" s="249">
        <v>244</v>
      </c>
      <c r="E19" s="249">
        <v>223</v>
      </c>
      <c r="F19" s="38"/>
      <c r="G19" s="306">
        <v>4106</v>
      </c>
      <c r="H19" s="38">
        <v>728</v>
      </c>
      <c r="I19" s="294">
        <v>5.77</v>
      </c>
      <c r="J19" s="294">
        <f t="shared" ref="J19:J20" si="0">H19*I19</f>
        <v>4200.5599999999995</v>
      </c>
      <c r="K19" s="38">
        <v>728</v>
      </c>
      <c r="L19" s="294">
        <v>5.77</v>
      </c>
      <c r="M19" s="294">
        <f t="shared" ref="M19:M20" si="1">K19*L19</f>
        <v>4200.5599999999995</v>
      </c>
      <c r="N19" s="38">
        <v>728</v>
      </c>
      <c r="O19" s="294">
        <v>5.77</v>
      </c>
      <c r="P19" s="295">
        <f t="shared" ref="P19:P20" si="2">N19*O19</f>
        <v>4200.5599999999995</v>
      </c>
    </row>
    <row r="20" spans="1:16" s="2" customFormat="1">
      <c r="A20" s="11"/>
      <c r="B20" s="249" t="s">
        <v>415</v>
      </c>
      <c r="C20" s="249" t="s">
        <v>416</v>
      </c>
      <c r="D20" s="249" t="s">
        <v>408</v>
      </c>
      <c r="E20" s="249" t="s">
        <v>417</v>
      </c>
      <c r="F20" s="294"/>
      <c r="G20" s="294"/>
      <c r="H20" s="294">
        <v>8856</v>
      </c>
      <c r="I20" s="294">
        <v>5.77</v>
      </c>
      <c r="J20" s="294">
        <f t="shared" si="0"/>
        <v>51099.119999999995</v>
      </c>
      <c r="K20" s="294">
        <v>1733.1</v>
      </c>
      <c r="L20" s="294">
        <v>5.77</v>
      </c>
      <c r="M20" s="294">
        <f t="shared" si="1"/>
        <v>9999.9869999999992</v>
      </c>
      <c r="N20" s="294">
        <v>1733.1</v>
      </c>
      <c r="O20" s="294">
        <v>5.77</v>
      </c>
      <c r="P20" s="295">
        <f t="shared" si="2"/>
        <v>9999.9869999999992</v>
      </c>
    </row>
    <row r="21" spans="1:16" s="2" customFormat="1" ht="45">
      <c r="A21" s="11" t="s">
        <v>127</v>
      </c>
      <c r="B21" s="38"/>
      <c r="C21" s="38"/>
      <c r="D21" s="38"/>
      <c r="E21" s="38"/>
      <c r="F21" s="38"/>
      <c r="G21" s="306">
        <f t="shared" ref="G21" si="3">G18+G19+G20</f>
        <v>99264.08</v>
      </c>
      <c r="H21" s="306">
        <f>H18+H19+H20</f>
        <v>26456</v>
      </c>
      <c r="I21" s="306"/>
      <c r="J21" s="306">
        <f>J18+J19+J20</f>
        <v>152651.12</v>
      </c>
      <c r="K21" s="306">
        <f t="shared" ref="K21:P21" si="4">K18+K19+K20</f>
        <v>19315.599999999999</v>
      </c>
      <c r="L21" s="306"/>
      <c r="M21" s="306">
        <f t="shared" si="4"/>
        <v>111451.01199999999</v>
      </c>
      <c r="N21" s="306">
        <f t="shared" si="4"/>
        <v>10667.6</v>
      </c>
      <c r="O21" s="306"/>
      <c r="P21" s="306">
        <f t="shared" si="4"/>
        <v>61552.051999999996</v>
      </c>
    </row>
    <row r="22" spans="1:16" s="2" customFormat="1" ht="45">
      <c r="A22" s="11" t="s">
        <v>128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10"/>
    </row>
    <row r="23" spans="1:16" s="2" customFormat="1">
      <c r="A23" s="11" t="s">
        <v>17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10"/>
    </row>
    <row r="24" spans="1:16" s="2" customFormat="1">
      <c r="A24" s="11" t="s">
        <v>17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10"/>
    </row>
    <row r="25" spans="1:16" s="2" customFormat="1" ht="30">
      <c r="A25" s="11" t="s">
        <v>129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10"/>
    </row>
    <row r="26" spans="1:16" s="2" customFormat="1" ht="75">
      <c r="A26" s="11" t="s">
        <v>130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10"/>
    </row>
    <row r="27" spans="1:16" s="2" customFormat="1">
      <c r="A27" s="11" t="s">
        <v>17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10"/>
    </row>
    <row r="28" spans="1:16" s="2" customFormat="1">
      <c r="A28" s="11" t="s">
        <v>17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10"/>
    </row>
    <row r="29" spans="1:16" s="2" customFormat="1" ht="60">
      <c r="A29" s="11" t="s">
        <v>131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10"/>
    </row>
    <row r="30" spans="1:16" s="2" customFormat="1">
      <c r="A30" s="11" t="s">
        <v>78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10"/>
    </row>
    <row r="31" spans="1:16" s="2" customFormat="1">
      <c r="A31" s="11" t="s">
        <v>63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10"/>
    </row>
    <row r="32" spans="1:16" s="2" customFormat="1">
      <c r="A32" s="11" t="s">
        <v>17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10"/>
    </row>
    <row r="33" spans="1:18" s="2" customFormat="1">
      <c r="A33" s="11" t="s">
        <v>17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10"/>
    </row>
    <row r="34" spans="1:18" s="2" customFormat="1" ht="46.5" customHeight="1">
      <c r="A34" s="12" t="s">
        <v>132</v>
      </c>
      <c r="B34" s="13"/>
      <c r="C34" s="13"/>
      <c r="D34" s="13"/>
      <c r="E34" s="14">
        <v>223</v>
      </c>
      <c r="F34" s="14"/>
      <c r="G34" s="13"/>
      <c r="H34" s="13"/>
      <c r="I34" s="13"/>
      <c r="J34" s="13"/>
      <c r="K34" s="13"/>
      <c r="L34" s="13"/>
      <c r="M34" s="13"/>
      <c r="N34" s="13"/>
      <c r="O34" s="13"/>
      <c r="P34" s="15"/>
    </row>
    <row r="36" spans="1:18" s="2" customFormat="1" ht="16.5" customHeight="1">
      <c r="A36" s="55" t="s">
        <v>262</v>
      </c>
    </row>
    <row r="37" spans="1:18" ht="24.75" customHeight="1">
      <c r="A37" t="s">
        <v>285</v>
      </c>
    </row>
    <row r="38" spans="1:18" s="42" customFormat="1" ht="18" customHeight="1">
      <c r="A38" s="446" t="s">
        <v>29</v>
      </c>
      <c r="B38" s="446"/>
      <c r="C38" s="446"/>
      <c r="D38" s="446"/>
      <c r="E38" s="34"/>
      <c r="F38" s="90"/>
      <c r="G38" s="91"/>
      <c r="H38" s="41"/>
      <c r="I38" s="41"/>
      <c r="J38" s="91"/>
      <c r="K38" s="91"/>
      <c r="L38" s="91"/>
      <c r="M38" s="91"/>
      <c r="N38" s="91"/>
      <c r="O38" s="91"/>
      <c r="Q38" s="91"/>
      <c r="R38" s="91"/>
    </row>
    <row r="39" spans="1:18" s="42" customFormat="1" ht="15" customHeight="1">
      <c r="A39" s="447" t="s">
        <v>406</v>
      </c>
      <c r="B39" s="447"/>
      <c r="C39" s="447"/>
      <c r="D39" s="447"/>
      <c r="E39" s="447"/>
      <c r="F39" s="110"/>
      <c r="G39" s="35"/>
      <c r="H39" s="23" t="s">
        <v>31</v>
      </c>
      <c r="I39" s="92"/>
      <c r="J39" s="92"/>
      <c r="K39" s="92"/>
      <c r="L39" s="92"/>
      <c r="M39" s="92"/>
      <c r="N39" s="92"/>
      <c r="O39" s="92"/>
      <c r="Q39" s="92"/>
      <c r="R39" s="92"/>
    </row>
    <row r="40" spans="1:18" s="42" customFormat="1">
      <c r="G40" s="25"/>
      <c r="H40" s="23"/>
      <c r="I40" s="26"/>
      <c r="J40" s="26"/>
      <c r="K40" s="26"/>
      <c r="L40" s="26"/>
      <c r="M40" s="26"/>
      <c r="N40" s="26"/>
      <c r="O40" s="26"/>
      <c r="Q40" s="26"/>
      <c r="R40" s="26"/>
    </row>
    <row r="41" spans="1:18" s="42" customFormat="1">
      <c r="A41" s="450" t="s">
        <v>32</v>
      </c>
      <c r="B41" s="450"/>
      <c r="C41" s="450"/>
      <c r="D41" s="450"/>
      <c r="E41" s="36"/>
      <c r="F41" s="36"/>
      <c r="G41" s="29"/>
      <c r="H41" s="28"/>
      <c r="I41" s="41"/>
      <c r="J41" s="91"/>
      <c r="K41" s="91"/>
      <c r="L41" s="91"/>
      <c r="M41" s="91"/>
      <c r="N41" s="91"/>
      <c r="O41" s="91"/>
      <c r="Q41" s="91"/>
      <c r="R41" s="91"/>
    </row>
    <row r="42" spans="1:18" s="42" customFormat="1">
      <c r="G42" s="35"/>
      <c r="H42" s="23" t="s">
        <v>31</v>
      </c>
      <c r="I42" s="92"/>
      <c r="J42" s="92"/>
      <c r="K42" s="92"/>
      <c r="L42" s="92"/>
      <c r="M42" s="92"/>
      <c r="N42" s="92"/>
      <c r="O42" s="92"/>
      <c r="Q42" s="92"/>
      <c r="R42" s="92"/>
    </row>
    <row r="43" spans="1:18" s="42" customFormat="1">
      <c r="A43" s="437" t="s">
        <v>33</v>
      </c>
      <c r="B43" s="437"/>
      <c r="C43" s="437"/>
      <c r="D43" s="437"/>
      <c r="E43" s="33"/>
      <c r="F43" s="33"/>
      <c r="G43" s="31"/>
      <c r="P43" s="32"/>
      <c r="Q43" s="32"/>
      <c r="R43" s="32"/>
    </row>
  </sheetData>
  <mergeCells count="19">
    <mergeCell ref="A38:D38"/>
    <mergeCell ref="A39:E39"/>
    <mergeCell ref="A41:D41"/>
    <mergeCell ref="A43:D43"/>
    <mergeCell ref="K7:P7"/>
    <mergeCell ref="A9:P9"/>
    <mergeCell ref="A10:P10"/>
    <mergeCell ref="A14:A15"/>
    <mergeCell ref="B14:E14"/>
    <mergeCell ref="F14:G14"/>
    <mergeCell ref="H14:J14"/>
    <mergeCell ref="K14:M14"/>
    <mergeCell ref="N14:P14"/>
    <mergeCell ref="K6:P6"/>
    <mergeCell ref="K1:P1"/>
    <mergeCell ref="K2:P2"/>
    <mergeCell ref="K3:P3"/>
    <mergeCell ref="K4:P4"/>
    <mergeCell ref="K5:P5"/>
  </mergeCells>
  <printOptions horizontalCentered="1"/>
  <pageMargins left="0.51181102362204722" right="0.23622047244094491" top="0.43307086614173229" bottom="0.43307086614173229" header="0.19685039370078741" footer="0.31496062992125984"/>
  <pageSetup paperSize="9" scale="57" firstPageNumber="27" orientation="portrait" useFirstPageNumber="1" r:id="rId1"/>
  <headerFooter scaleWithDoc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5"/>
  <dimension ref="A1:N75"/>
  <sheetViews>
    <sheetView view="pageLayout" topLeftCell="A61" workbookViewId="0">
      <selection activeCell="A71" sqref="A71:E71"/>
    </sheetView>
  </sheetViews>
  <sheetFormatPr defaultRowHeight="15"/>
  <cols>
    <col min="1" max="1" width="5" style="122" customWidth="1"/>
    <col min="2" max="2" width="10" style="122" customWidth="1"/>
    <col min="3" max="4" width="14.140625" style="122" customWidth="1"/>
    <col min="5" max="5" width="16.85546875" style="122" customWidth="1"/>
    <col min="6" max="6" width="18.42578125" style="122" customWidth="1"/>
    <col min="7" max="7" width="14.5703125" style="122" customWidth="1"/>
    <col min="8" max="8" width="20.140625" style="32" customWidth="1"/>
    <col min="9" max="10" width="16.7109375" style="122" customWidth="1"/>
    <col min="11" max="11" width="15.5703125" style="122" customWidth="1"/>
    <col min="12" max="12" width="9.28515625" style="122" customWidth="1"/>
    <col min="13" max="13" width="8.85546875" style="122" customWidth="1"/>
    <col min="14" max="256" width="9.140625" style="122"/>
    <col min="257" max="257" width="5" style="122" customWidth="1"/>
    <col min="258" max="258" width="10" style="122" customWidth="1"/>
    <col min="259" max="260" width="14.140625" style="122" customWidth="1"/>
    <col min="261" max="261" width="16.85546875" style="122" customWidth="1"/>
    <col min="262" max="262" width="18.42578125" style="122" customWidth="1"/>
    <col min="263" max="263" width="14.5703125" style="122" customWidth="1"/>
    <col min="264" max="264" width="20.140625" style="122" customWidth="1"/>
    <col min="265" max="266" width="16.7109375" style="122" customWidth="1"/>
    <col min="267" max="267" width="15.5703125" style="122" customWidth="1"/>
    <col min="268" max="268" width="9.28515625" style="122" customWidth="1"/>
    <col min="269" max="269" width="8.85546875" style="122" customWidth="1"/>
    <col min="270" max="512" width="9.140625" style="122"/>
    <col min="513" max="513" width="5" style="122" customWidth="1"/>
    <col min="514" max="514" width="10" style="122" customWidth="1"/>
    <col min="515" max="516" width="14.140625" style="122" customWidth="1"/>
    <col min="517" max="517" width="16.85546875" style="122" customWidth="1"/>
    <col min="518" max="518" width="18.42578125" style="122" customWidth="1"/>
    <col min="519" max="519" width="14.5703125" style="122" customWidth="1"/>
    <col min="520" max="520" width="20.140625" style="122" customWidth="1"/>
    <col min="521" max="522" width="16.7109375" style="122" customWidth="1"/>
    <col min="523" max="523" width="15.5703125" style="122" customWidth="1"/>
    <col min="524" max="524" width="9.28515625" style="122" customWidth="1"/>
    <col min="525" max="525" width="8.85546875" style="122" customWidth="1"/>
    <col min="526" max="768" width="9.140625" style="122"/>
    <col min="769" max="769" width="5" style="122" customWidth="1"/>
    <col min="770" max="770" width="10" style="122" customWidth="1"/>
    <col min="771" max="772" width="14.140625" style="122" customWidth="1"/>
    <col min="773" max="773" width="16.85546875" style="122" customWidth="1"/>
    <col min="774" max="774" width="18.42578125" style="122" customWidth="1"/>
    <col min="775" max="775" width="14.5703125" style="122" customWidth="1"/>
    <col min="776" max="776" width="20.140625" style="122" customWidth="1"/>
    <col min="777" max="778" width="16.7109375" style="122" customWidth="1"/>
    <col min="779" max="779" width="15.5703125" style="122" customWidth="1"/>
    <col min="780" max="780" width="9.28515625" style="122" customWidth="1"/>
    <col min="781" max="781" width="8.85546875" style="122" customWidth="1"/>
    <col min="782" max="1024" width="9.140625" style="122"/>
    <col min="1025" max="1025" width="5" style="122" customWidth="1"/>
    <col min="1026" max="1026" width="10" style="122" customWidth="1"/>
    <col min="1027" max="1028" width="14.140625" style="122" customWidth="1"/>
    <col min="1029" max="1029" width="16.85546875" style="122" customWidth="1"/>
    <col min="1030" max="1030" width="18.42578125" style="122" customWidth="1"/>
    <col min="1031" max="1031" width="14.5703125" style="122" customWidth="1"/>
    <col min="1032" max="1032" width="20.140625" style="122" customWidth="1"/>
    <col min="1033" max="1034" width="16.7109375" style="122" customWidth="1"/>
    <col min="1035" max="1035" width="15.5703125" style="122" customWidth="1"/>
    <col min="1036" max="1036" width="9.28515625" style="122" customWidth="1"/>
    <col min="1037" max="1037" width="8.85546875" style="122" customWidth="1"/>
    <col min="1038" max="1280" width="9.140625" style="122"/>
    <col min="1281" max="1281" width="5" style="122" customWidth="1"/>
    <col min="1282" max="1282" width="10" style="122" customWidth="1"/>
    <col min="1283" max="1284" width="14.140625" style="122" customWidth="1"/>
    <col min="1285" max="1285" width="16.85546875" style="122" customWidth="1"/>
    <col min="1286" max="1286" width="18.42578125" style="122" customWidth="1"/>
    <col min="1287" max="1287" width="14.5703125" style="122" customWidth="1"/>
    <col min="1288" max="1288" width="20.140625" style="122" customWidth="1"/>
    <col min="1289" max="1290" width="16.7109375" style="122" customWidth="1"/>
    <col min="1291" max="1291" width="15.5703125" style="122" customWidth="1"/>
    <col min="1292" max="1292" width="9.28515625" style="122" customWidth="1"/>
    <col min="1293" max="1293" width="8.85546875" style="122" customWidth="1"/>
    <col min="1294" max="1536" width="9.140625" style="122"/>
    <col min="1537" max="1537" width="5" style="122" customWidth="1"/>
    <col min="1538" max="1538" width="10" style="122" customWidth="1"/>
    <col min="1539" max="1540" width="14.140625" style="122" customWidth="1"/>
    <col min="1541" max="1541" width="16.85546875" style="122" customWidth="1"/>
    <col min="1542" max="1542" width="18.42578125" style="122" customWidth="1"/>
    <col min="1543" max="1543" width="14.5703125" style="122" customWidth="1"/>
    <col min="1544" max="1544" width="20.140625" style="122" customWidth="1"/>
    <col min="1545" max="1546" width="16.7109375" style="122" customWidth="1"/>
    <col min="1547" max="1547" width="15.5703125" style="122" customWidth="1"/>
    <col min="1548" max="1548" width="9.28515625" style="122" customWidth="1"/>
    <col min="1549" max="1549" width="8.85546875" style="122" customWidth="1"/>
    <col min="1550" max="1792" width="9.140625" style="122"/>
    <col min="1793" max="1793" width="5" style="122" customWidth="1"/>
    <col min="1794" max="1794" width="10" style="122" customWidth="1"/>
    <col min="1795" max="1796" width="14.140625" style="122" customWidth="1"/>
    <col min="1797" max="1797" width="16.85546875" style="122" customWidth="1"/>
    <col min="1798" max="1798" width="18.42578125" style="122" customWidth="1"/>
    <col min="1799" max="1799" width="14.5703125" style="122" customWidth="1"/>
    <col min="1800" max="1800" width="20.140625" style="122" customWidth="1"/>
    <col min="1801" max="1802" width="16.7109375" style="122" customWidth="1"/>
    <col min="1803" max="1803" width="15.5703125" style="122" customWidth="1"/>
    <col min="1804" max="1804" width="9.28515625" style="122" customWidth="1"/>
    <col min="1805" max="1805" width="8.85546875" style="122" customWidth="1"/>
    <col min="1806" max="2048" width="9.140625" style="122"/>
    <col min="2049" max="2049" width="5" style="122" customWidth="1"/>
    <col min="2050" max="2050" width="10" style="122" customWidth="1"/>
    <col min="2051" max="2052" width="14.140625" style="122" customWidth="1"/>
    <col min="2053" max="2053" width="16.85546875" style="122" customWidth="1"/>
    <col min="2054" max="2054" width="18.42578125" style="122" customWidth="1"/>
    <col min="2055" max="2055" width="14.5703125" style="122" customWidth="1"/>
    <col min="2056" max="2056" width="20.140625" style="122" customWidth="1"/>
    <col min="2057" max="2058" width="16.7109375" style="122" customWidth="1"/>
    <col min="2059" max="2059" width="15.5703125" style="122" customWidth="1"/>
    <col min="2060" max="2060" width="9.28515625" style="122" customWidth="1"/>
    <col min="2061" max="2061" width="8.85546875" style="122" customWidth="1"/>
    <col min="2062" max="2304" width="9.140625" style="122"/>
    <col min="2305" max="2305" width="5" style="122" customWidth="1"/>
    <col min="2306" max="2306" width="10" style="122" customWidth="1"/>
    <col min="2307" max="2308" width="14.140625" style="122" customWidth="1"/>
    <col min="2309" max="2309" width="16.85546875" style="122" customWidth="1"/>
    <col min="2310" max="2310" width="18.42578125" style="122" customWidth="1"/>
    <col min="2311" max="2311" width="14.5703125" style="122" customWidth="1"/>
    <col min="2312" max="2312" width="20.140625" style="122" customWidth="1"/>
    <col min="2313" max="2314" width="16.7109375" style="122" customWidth="1"/>
    <col min="2315" max="2315" width="15.5703125" style="122" customWidth="1"/>
    <col min="2316" max="2316" width="9.28515625" style="122" customWidth="1"/>
    <col min="2317" max="2317" width="8.85546875" style="122" customWidth="1"/>
    <col min="2318" max="2560" width="9.140625" style="122"/>
    <col min="2561" max="2561" width="5" style="122" customWidth="1"/>
    <col min="2562" max="2562" width="10" style="122" customWidth="1"/>
    <col min="2563" max="2564" width="14.140625" style="122" customWidth="1"/>
    <col min="2565" max="2565" width="16.85546875" style="122" customWidth="1"/>
    <col min="2566" max="2566" width="18.42578125" style="122" customWidth="1"/>
    <col min="2567" max="2567" width="14.5703125" style="122" customWidth="1"/>
    <col min="2568" max="2568" width="20.140625" style="122" customWidth="1"/>
    <col min="2569" max="2570" width="16.7109375" style="122" customWidth="1"/>
    <col min="2571" max="2571" width="15.5703125" style="122" customWidth="1"/>
    <col min="2572" max="2572" width="9.28515625" style="122" customWidth="1"/>
    <col min="2573" max="2573" width="8.85546875" style="122" customWidth="1"/>
    <col min="2574" max="2816" width="9.140625" style="122"/>
    <col min="2817" max="2817" width="5" style="122" customWidth="1"/>
    <col min="2818" max="2818" width="10" style="122" customWidth="1"/>
    <col min="2819" max="2820" width="14.140625" style="122" customWidth="1"/>
    <col min="2821" max="2821" width="16.85546875" style="122" customWidth="1"/>
    <col min="2822" max="2822" width="18.42578125" style="122" customWidth="1"/>
    <col min="2823" max="2823" width="14.5703125" style="122" customWidth="1"/>
    <col min="2824" max="2824" width="20.140625" style="122" customWidth="1"/>
    <col min="2825" max="2826" width="16.7109375" style="122" customWidth="1"/>
    <col min="2827" max="2827" width="15.5703125" style="122" customWidth="1"/>
    <col min="2828" max="2828" width="9.28515625" style="122" customWidth="1"/>
    <col min="2829" max="2829" width="8.85546875" style="122" customWidth="1"/>
    <col min="2830" max="3072" width="9.140625" style="122"/>
    <col min="3073" max="3073" width="5" style="122" customWidth="1"/>
    <col min="3074" max="3074" width="10" style="122" customWidth="1"/>
    <col min="3075" max="3076" width="14.140625" style="122" customWidth="1"/>
    <col min="3077" max="3077" width="16.85546875" style="122" customWidth="1"/>
    <col min="3078" max="3078" width="18.42578125" style="122" customWidth="1"/>
    <col min="3079" max="3079" width="14.5703125" style="122" customWidth="1"/>
    <col min="3080" max="3080" width="20.140625" style="122" customWidth="1"/>
    <col min="3081" max="3082" width="16.7109375" style="122" customWidth="1"/>
    <col min="3083" max="3083" width="15.5703125" style="122" customWidth="1"/>
    <col min="3084" max="3084" width="9.28515625" style="122" customWidth="1"/>
    <col min="3085" max="3085" width="8.85546875" style="122" customWidth="1"/>
    <col min="3086" max="3328" width="9.140625" style="122"/>
    <col min="3329" max="3329" width="5" style="122" customWidth="1"/>
    <col min="3330" max="3330" width="10" style="122" customWidth="1"/>
    <col min="3331" max="3332" width="14.140625" style="122" customWidth="1"/>
    <col min="3333" max="3333" width="16.85546875" style="122" customWidth="1"/>
    <col min="3334" max="3334" width="18.42578125" style="122" customWidth="1"/>
    <col min="3335" max="3335" width="14.5703125" style="122" customWidth="1"/>
    <col min="3336" max="3336" width="20.140625" style="122" customWidth="1"/>
    <col min="3337" max="3338" width="16.7109375" style="122" customWidth="1"/>
    <col min="3339" max="3339" width="15.5703125" style="122" customWidth="1"/>
    <col min="3340" max="3340" width="9.28515625" style="122" customWidth="1"/>
    <col min="3341" max="3341" width="8.85546875" style="122" customWidth="1"/>
    <col min="3342" max="3584" width="9.140625" style="122"/>
    <col min="3585" max="3585" width="5" style="122" customWidth="1"/>
    <col min="3586" max="3586" width="10" style="122" customWidth="1"/>
    <col min="3587" max="3588" width="14.140625" style="122" customWidth="1"/>
    <col min="3589" max="3589" width="16.85546875" style="122" customWidth="1"/>
    <col min="3590" max="3590" width="18.42578125" style="122" customWidth="1"/>
    <col min="3591" max="3591" width="14.5703125" style="122" customWidth="1"/>
    <col min="3592" max="3592" width="20.140625" style="122" customWidth="1"/>
    <col min="3593" max="3594" width="16.7109375" style="122" customWidth="1"/>
    <col min="3595" max="3595" width="15.5703125" style="122" customWidth="1"/>
    <col min="3596" max="3596" width="9.28515625" style="122" customWidth="1"/>
    <col min="3597" max="3597" width="8.85546875" style="122" customWidth="1"/>
    <col min="3598" max="3840" width="9.140625" style="122"/>
    <col min="3841" max="3841" width="5" style="122" customWidth="1"/>
    <col min="3842" max="3842" width="10" style="122" customWidth="1"/>
    <col min="3843" max="3844" width="14.140625" style="122" customWidth="1"/>
    <col min="3845" max="3845" width="16.85546875" style="122" customWidth="1"/>
    <col min="3846" max="3846" width="18.42578125" style="122" customWidth="1"/>
    <col min="3847" max="3847" width="14.5703125" style="122" customWidth="1"/>
    <col min="3848" max="3848" width="20.140625" style="122" customWidth="1"/>
    <col min="3849" max="3850" width="16.7109375" style="122" customWidth="1"/>
    <col min="3851" max="3851" width="15.5703125" style="122" customWidth="1"/>
    <col min="3852" max="3852" width="9.28515625" style="122" customWidth="1"/>
    <col min="3853" max="3853" width="8.85546875" style="122" customWidth="1"/>
    <col min="3854" max="4096" width="9.140625" style="122"/>
    <col min="4097" max="4097" width="5" style="122" customWidth="1"/>
    <col min="4098" max="4098" width="10" style="122" customWidth="1"/>
    <col min="4099" max="4100" width="14.140625" style="122" customWidth="1"/>
    <col min="4101" max="4101" width="16.85546875" style="122" customWidth="1"/>
    <col min="4102" max="4102" width="18.42578125" style="122" customWidth="1"/>
    <col min="4103" max="4103" width="14.5703125" style="122" customWidth="1"/>
    <col min="4104" max="4104" width="20.140625" style="122" customWidth="1"/>
    <col min="4105" max="4106" width="16.7109375" style="122" customWidth="1"/>
    <col min="4107" max="4107" width="15.5703125" style="122" customWidth="1"/>
    <col min="4108" max="4108" width="9.28515625" style="122" customWidth="1"/>
    <col min="4109" max="4109" width="8.85546875" style="122" customWidth="1"/>
    <col min="4110" max="4352" width="9.140625" style="122"/>
    <col min="4353" max="4353" width="5" style="122" customWidth="1"/>
    <col min="4354" max="4354" width="10" style="122" customWidth="1"/>
    <col min="4355" max="4356" width="14.140625" style="122" customWidth="1"/>
    <col min="4357" max="4357" width="16.85546875" style="122" customWidth="1"/>
    <col min="4358" max="4358" width="18.42578125" style="122" customWidth="1"/>
    <col min="4359" max="4359" width="14.5703125" style="122" customWidth="1"/>
    <col min="4360" max="4360" width="20.140625" style="122" customWidth="1"/>
    <col min="4361" max="4362" width="16.7109375" style="122" customWidth="1"/>
    <col min="4363" max="4363" width="15.5703125" style="122" customWidth="1"/>
    <col min="4364" max="4364" width="9.28515625" style="122" customWidth="1"/>
    <col min="4365" max="4365" width="8.85546875" style="122" customWidth="1"/>
    <col min="4366" max="4608" width="9.140625" style="122"/>
    <col min="4609" max="4609" width="5" style="122" customWidth="1"/>
    <col min="4610" max="4610" width="10" style="122" customWidth="1"/>
    <col min="4611" max="4612" width="14.140625" style="122" customWidth="1"/>
    <col min="4613" max="4613" width="16.85546875" style="122" customWidth="1"/>
    <col min="4614" max="4614" width="18.42578125" style="122" customWidth="1"/>
    <col min="4615" max="4615" width="14.5703125" style="122" customWidth="1"/>
    <col min="4616" max="4616" width="20.140625" style="122" customWidth="1"/>
    <col min="4617" max="4618" width="16.7109375" style="122" customWidth="1"/>
    <col min="4619" max="4619" width="15.5703125" style="122" customWidth="1"/>
    <col min="4620" max="4620" width="9.28515625" style="122" customWidth="1"/>
    <col min="4621" max="4621" width="8.85546875" style="122" customWidth="1"/>
    <col min="4622" max="4864" width="9.140625" style="122"/>
    <col min="4865" max="4865" width="5" style="122" customWidth="1"/>
    <col min="4866" max="4866" width="10" style="122" customWidth="1"/>
    <col min="4867" max="4868" width="14.140625" style="122" customWidth="1"/>
    <col min="4869" max="4869" width="16.85546875" style="122" customWidth="1"/>
    <col min="4870" max="4870" width="18.42578125" style="122" customWidth="1"/>
    <col min="4871" max="4871" width="14.5703125" style="122" customWidth="1"/>
    <col min="4872" max="4872" width="20.140625" style="122" customWidth="1"/>
    <col min="4873" max="4874" width="16.7109375" style="122" customWidth="1"/>
    <col min="4875" max="4875" width="15.5703125" style="122" customWidth="1"/>
    <col min="4876" max="4876" width="9.28515625" style="122" customWidth="1"/>
    <col min="4877" max="4877" width="8.85546875" style="122" customWidth="1"/>
    <col min="4878" max="5120" width="9.140625" style="122"/>
    <col min="5121" max="5121" width="5" style="122" customWidth="1"/>
    <col min="5122" max="5122" width="10" style="122" customWidth="1"/>
    <col min="5123" max="5124" width="14.140625" style="122" customWidth="1"/>
    <col min="5125" max="5125" width="16.85546875" style="122" customWidth="1"/>
    <col min="5126" max="5126" width="18.42578125" style="122" customWidth="1"/>
    <col min="5127" max="5127" width="14.5703125" style="122" customWidth="1"/>
    <col min="5128" max="5128" width="20.140625" style="122" customWidth="1"/>
    <col min="5129" max="5130" width="16.7109375" style="122" customWidth="1"/>
    <col min="5131" max="5131" width="15.5703125" style="122" customWidth="1"/>
    <col min="5132" max="5132" width="9.28515625" style="122" customWidth="1"/>
    <col min="5133" max="5133" width="8.85546875" style="122" customWidth="1"/>
    <col min="5134" max="5376" width="9.140625" style="122"/>
    <col min="5377" max="5377" width="5" style="122" customWidth="1"/>
    <col min="5378" max="5378" width="10" style="122" customWidth="1"/>
    <col min="5379" max="5380" width="14.140625" style="122" customWidth="1"/>
    <col min="5381" max="5381" width="16.85546875" style="122" customWidth="1"/>
    <col min="5382" max="5382" width="18.42578125" style="122" customWidth="1"/>
    <col min="5383" max="5383" width="14.5703125" style="122" customWidth="1"/>
    <col min="5384" max="5384" width="20.140625" style="122" customWidth="1"/>
    <col min="5385" max="5386" width="16.7109375" style="122" customWidth="1"/>
    <col min="5387" max="5387" width="15.5703125" style="122" customWidth="1"/>
    <col min="5388" max="5388" width="9.28515625" style="122" customWidth="1"/>
    <col min="5389" max="5389" width="8.85546875" style="122" customWidth="1"/>
    <col min="5390" max="5632" width="9.140625" style="122"/>
    <col min="5633" max="5633" width="5" style="122" customWidth="1"/>
    <col min="5634" max="5634" width="10" style="122" customWidth="1"/>
    <col min="5635" max="5636" width="14.140625" style="122" customWidth="1"/>
    <col min="5637" max="5637" width="16.85546875" style="122" customWidth="1"/>
    <col min="5638" max="5638" width="18.42578125" style="122" customWidth="1"/>
    <col min="5639" max="5639" width="14.5703125" style="122" customWidth="1"/>
    <col min="5640" max="5640" width="20.140625" style="122" customWidth="1"/>
    <col min="5641" max="5642" width="16.7109375" style="122" customWidth="1"/>
    <col min="5643" max="5643" width="15.5703125" style="122" customWidth="1"/>
    <col min="5644" max="5644" width="9.28515625" style="122" customWidth="1"/>
    <col min="5645" max="5645" width="8.85546875" style="122" customWidth="1"/>
    <col min="5646" max="5888" width="9.140625" style="122"/>
    <col min="5889" max="5889" width="5" style="122" customWidth="1"/>
    <col min="5890" max="5890" width="10" style="122" customWidth="1"/>
    <col min="5891" max="5892" width="14.140625" style="122" customWidth="1"/>
    <col min="5893" max="5893" width="16.85546875" style="122" customWidth="1"/>
    <col min="5894" max="5894" width="18.42578125" style="122" customWidth="1"/>
    <col min="5895" max="5895" width="14.5703125" style="122" customWidth="1"/>
    <col min="5896" max="5896" width="20.140625" style="122" customWidth="1"/>
    <col min="5897" max="5898" width="16.7109375" style="122" customWidth="1"/>
    <col min="5899" max="5899" width="15.5703125" style="122" customWidth="1"/>
    <col min="5900" max="5900" width="9.28515625" style="122" customWidth="1"/>
    <col min="5901" max="5901" width="8.85546875" style="122" customWidth="1"/>
    <col min="5902" max="6144" width="9.140625" style="122"/>
    <col min="6145" max="6145" width="5" style="122" customWidth="1"/>
    <col min="6146" max="6146" width="10" style="122" customWidth="1"/>
    <col min="6147" max="6148" width="14.140625" style="122" customWidth="1"/>
    <col min="6149" max="6149" width="16.85546875" style="122" customWidth="1"/>
    <col min="6150" max="6150" width="18.42578125" style="122" customWidth="1"/>
    <col min="6151" max="6151" width="14.5703125" style="122" customWidth="1"/>
    <col min="6152" max="6152" width="20.140625" style="122" customWidth="1"/>
    <col min="6153" max="6154" width="16.7109375" style="122" customWidth="1"/>
    <col min="6155" max="6155" width="15.5703125" style="122" customWidth="1"/>
    <col min="6156" max="6156" width="9.28515625" style="122" customWidth="1"/>
    <col min="6157" max="6157" width="8.85546875" style="122" customWidth="1"/>
    <col min="6158" max="6400" width="9.140625" style="122"/>
    <col min="6401" max="6401" width="5" style="122" customWidth="1"/>
    <col min="6402" max="6402" width="10" style="122" customWidth="1"/>
    <col min="6403" max="6404" width="14.140625" style="122" customWidth="1"/>
    <col min="6405" max="6405" width="16.85546875" style="122" customWidth="1"/>
    <col min="6406" max="6406" width="18.42578125" style="122" customWidth="1"/>
    <col min="6407" max="6407" width="14.5703125" style="122" customWidth="1"/>
    <col min="6408" max="6408" width="20.140625" style="122" customWidth="1"/>
    <col min="6409" max="6410" width="16.7109375" style="122" customWidth="1"/>
    <col min="6411" max="6411" width="15.5703125" style="122" customWidth="1"/>
    <col min="6412" max="6412" width="9.28515625" style="122" customWidth="1"/>
    <col min="6413" max="6413" width="8.85546875" style="122" customWidth="1"/>
    <col min="6414" max="6656" width="9.140625" style="122"/>
    <col min="6657" max="6657" width="5" style="122" customWidth="1"/>
    <col min="6658" max="6658" width="10" style="122" customWidth="1"/>
    <col min="6659" max="6660" width="14.140625" style="122" customWidth="1"/>
    <col min="6661" max="6661" width="16.85546875" style="122" customWidth="1"/>
    <col min="6662" max="6662" width="18.42578125" style="122" customWidth="1"/>
    <col min="6663" max="6663" width="14.5703125" style="122" customWidth="1"/>
    <col min="6664" max="6664" width="20.140625" style="122" customWidth="1"/>
    <col min="6665" max="6666" width="16.7109375" style="122" customWidth="1"/>
    <col min="6667" max="6667" width="15.5703125" style="122" customWidth="1"/>
    <col min="6668" max="6668" width="9.28515625" style="122" customWidth="1"/>
    <col min="6669" max="6669" width="8.85546875" style="122" customWidth="1"/>
    <col min="6670" max="6912" width="9.140625" style="122"/>
    <col min="6913" max="6913" width="5" style="122" customWidth="1"/>
    <col min="6914" max="6914" width="10" style="122" customWidth="1"/>
    <col min="6915" max="6916" width="14.140625" style="122" customWidth="1"/>
    <col min="6917" max="6917" width="16.85546875" style="122" customWidth="1"/>
    <col min="6918" max="6918" width="18.42578125" style="122" customWidth="1"/>
    <col min="6919" max="6919" width="14.5703125" style="122" customWidth="1"/>
    <col min="6920" max="6920" width="20.140625" style="122" customWidth="1"/>
    <col min="6921" max="6922" width="16.7109375" style="122" customWidth="1"/>
    <col min="6923" max="6923" width="15.5703125" style="122" customWidth="1"/>
    <col min="6924" max="6924" width="9.28515625" style="122" customWidth="1"/>
    <col min="6925" max="6925" width="8.85546875" style="122" customWidth="1"/>
    <col min="6926" max="7168" width="9.140625" style="122"/>
    <col min="7169" max="7169" width="5" style="122" customWidth="1"/>
    <col min="7170" max="7170" width="10" style="122" customWidth="1"/>
    <col min="7171" max="7172" width="14.140625" style="122" customWidth="1"/>
    <col min="7173" max="7173" width="16.85546875" style="122" customWidth="1"/>
    <col min="7174" max="7174" width="18.42578125" style="122" customWidth="1"/>
    <col min="7175" max="7175" width="14.5703125" style="122" customWidth="1"/>
    <col min="7176" max="7176" width="20.140625" style="122" customWidth="1"/>
    <col min="7177" max="7178" width="16.7109375" style="122" customWidth="1"/>
    <col min="7179" max="7179" width="15.5703125" style="122" customWidth="1"/>
    <col min="7180" max="7180" width="9.28515625" style="122" customWidth="1"/>
    <col min="7181" max="7181" width="8.85546875" style="122" customWidth="1"/>
    <col min="7182" max="7424" width="9.140625" style="122"/>
    <col min="7425" max="7425" width="5" style="122" customWidth="1"/>
    <col min="7426" max="7426" width="10" style="122" customWidth="1"/>
    <col min="7427" max="7428" width="14.140625" style="122" customWidth="1"/>
    <col min="7429" max="7429" width="16.85546875" style="122" customWidth="1"/>
    <col min="7430" max="7430" width="18.42578125" style="122" customWidth="1"/>
    <col min="7431" max="7431" width="14.5703125" style="122" customWidth="1"/>
    <col min="7432" max="7432" width="20.140625" style="122" customWidth="1"/>
    <col min="7433" max="7434" width="16.7109375" style="122" customWidth="1"/>
    <col min="7435" max="7435" width="15.5703125" style="122" customWidth="1"/>
    <col min="7436" max="7436" width="9.28515625" style="122" customWidth="1"/>
    <col min="7437" max="7437" width="8.85546875" style="122" customWidth="1"/>
    <col min="7438" max="7680" width="9.140625" style="122"/>
    <col min="7681" max="7681" width="5" style="122" customWidth="1"/>
    <col min="7682" max="7682" width="10" style="122" customWidth="1"/>
    <col min="7683" max="7684" width="14.140625" style="122" customWidth="1"/>
    <col min="7685" max="7685" width="16.85546875" style="122" customWidth="1"/>
    <col min="7686" max="7686" width="18.42578125" style="122" customWidth="1"/>
    <col min="7687" max="7687" width="14.5703125" style="122" customWidth="1"/>
    <col min="7688" max="7688" width="20.140625" style="122" customWidth="1"/>
    <col min="7689" max="7690" width="16.7109375" style="122" customWidth="1"/>
    <col min="7691" max="7691" width="15.5703125" style="122" customWidth="1"/>
    <col min="7692" max="7692" width="9.28515625" style="122" customWidth="1"/>
    <col min="7693" max="7693" width="8.85546875" style="122" customWidth="1"/>
    <col min="7694" max="7936" width="9.140625" style="122"/>
    <col min="7937" max="7937" width="5" style="122" customWidth="1"/>
    <col min="7938" max="7938" width="10" style="122" customWidth="1"/>
    <col min="7939" max="7940" width="14.140625" style="122" customWidth="1"/>
    <col min="7941" max="7941" width="16.85546875" style="122" customWidth="1"/>
    <col min="7942" max="7942" width="18.42578125" style="122" customWidth="1"/>
    <col min="7943" max="7943" width="14.5703125" style="122" customWidth="1"/>
    <col min="7944" max="7944" width="20.140625" style="122" customWidth="1"/>
    <col min="7945" max="7946" width="16.7109375" style="122" customWidth="1"/>
    <col min="7947" max="7947" width="15.5703125" style="122" customWidth="1"/>
    <col min="7948" max="7948" width="9.28515625" style="122" customWidth="1"/>
    <col min="7949" max="7949" width="8.85546875" style="122" customWidth="1"/>
    <col min="7950" max="8192" width="9.140625" style="122"/>
    <col min="8193" max="8193" width="5" style="122" customWidth="1"/>
    <col min="8194" max="8194" width="10" style="122" customWidth="1"/>
    <col min="8195" max="8196" width="14.140625" style="122" customWidth="1"/>
    <col min="8197" max="8197" width="16.85546875" style="122" customWidth="1"/>
    <col min="8198" max="8198" width="18.42578125" style="122" customWidth="1"/>
    <col min="8199" max="8199" width="14.5703125" style="122" customWidth="1"/>
    <col min="8200" max="8200" width="20.140625" style="122" customWidth="1"/>
    <col min="8201" max="8202" width="16.7109375" style="122" customWidth="1"/>
    <col min="8203" max="8203" width="15.5703125" style="122" customWidth="1"/>
    <col min="8204" max="8204" width="9.28515625" style="122" customWidth="1"/>
    <col min="8205" max="8205" width="8.85546875" style="122" customWidth="1"/>
    <col min="8206" max="8448" width="9.140625" style="122"/>
    <col min="8449" max="8449" width="5" style="122" customWidth="1"/>
    <col min="8450" max="8450" width="10" style="122" customWidth="1"/>
    <col min="8451" max="8452" width="14.140625" style="122" customWidth="1"/>
    <col min="8453" max="8453" width="16.85546875" style="122" customWidth="1"/>
    <col min="8454" max="8454" width="18.42578125" style="122" customWidth="1"/>
    <col min="8455" max="8455" width="14.5703125" style="122" customWidth="1"/>
    <col min="8456" max="8456" width="20.140625" style="122" customWidth="1"/>
    <col min="8457" max="8458" width="16.7109375" style="122" customWidth="1"/>
    <col min="8459" max="8459" width="15.5703125" style="122" customWidth="1"/>
    <col min="8460" max="8460" width="9.28515625" style="122" customWidth="1"/>
    <col min="8461" max="8461" width="8.85546875" style="122" customWidth="1"/>
    <col min="8462" max="8704" width="9.140625" style="122"/>
    <col min="8705" max="8705" width="5" style="122" customWidth="1"/>
    <col min="8706" max="8706" width="10" style="122" customWidth="1"/>
    <col min="8707" max="8708" width="14.140625" style="122" customWidth="1"/>
    <col min="8709" max="8709" width="16.85546875" style="122" customWidth="1"/>
    <col min="8710" max="8710" width="18.42578125" style="122" customWidth="1"/>
    <col min="8711" max="8711" width="14.5703125" style="122" customWidth="1"/>
    <col min="8712" max="8712" width="20.140625" style="122" customWidth="1"/>
    <col min="8713" max="8714" width="16.7109375" style="122" customWidth="1"/>
    <col min="8715" max="8715" width="15.5703125" style="122" customWidth="1"/>
    <col min="8716" max="8716" width="9.28515625" style="122" customWidth="1"/>
    <col min="8717" max="8717" width="8.85546875" style="122" customWidth="1"/>
    <col min="8718" max="8960" width="9.140625" style="122"/>
    <col min="8961" max="8961" width="5" style="122" customWidth="1"/>
    <col min="8962" max="8962" width="10" style="122" customWidth="1"/>
    <col min="8963" max="8964" width="14.140625" style="122" customWidth="1"/>
    <col min="8965" max="8965" width="16.85546875" style="122" customWidth="1"/>
    <col min="8966" max="8966" width="18.42578125" style="122" customWidth="1"/>
    <col min="8967" max="8967" width="14.5703125" style="122" customWidth="1"/>
    <col min="8968" max="8968" width="20.140625" style="122" customWidth="1"/>
    <col min="8969" max="8970" width="16.7109375" style="122" customWidth="1"/>
    <col min="8971" max="8971" width="15.5703125" style="122" customWidth="1"/>
    <col min="8972" max="8972" width="9.28515625" style="122" customWidth="1"/>
    <col min="8973" max="8973" width="8.85546875" style="122" customWidth="1"/>
    <col min="8974" max="9216" width="9.140625" style="122"/>
    <col min="9217" max="9217" width="5" style="122" customWidth="1"/>
    <col min="9218" max="9218" width="10" style="122" customWidth="1"/>
    <col min="9219" max="9220" width="14.140625" style="122" customWidth="1"/>
    <col min="9221" max="9221" width="16.85546875" style="122" customWidth="1"/>
    <col min="9222" max="9222" width="18.42578125" style="122" customWidth="1"/>
    <col min="9223" max="9223" width="14.5703125" style="122" customWidth="1"/>
    <col min="9224" max="9224" width="20.140625" style="122" customWidth="1"/>
    <col min="9225" max="9226" width="16.7109375" style="122" customWidth="1"/>
    <col min="9227" max="9227" width="15.5703125" style="122" customWidth="1"/>
    <col min="9228" max="9228" width="9.28515625" style="122" customWidth="1"/>
    <col min="9229" max="9229" width="8.85546875" style="122" customWidth="1"/>
    <col min="9230" max="9472" width="9.140625" style="122"/>
    <col min="9473" max="9473" width="5" style="122" customWidth="1"/>
    <col min="9474" max="9474" width="10" style="122" customWidth="1"/>
    <col min="9475" max="9476" width="14.140625" style="122" customWidth="1"/>
    <col min="9477" max="9477" width="16.85546875" style="122" customWidth="1"/>
    <col min="9478" max="9478" width="18.42578125" style="122" customWidth="1"/>
    <col min="9479" max="9479" width="14.5703125" style="122" customWidth="1"/>
    <col min="9480" max="9480" width="20.140625" style="122" customWidth="1"/>
    <col min="9481" max="9482" width="16.7109375" style="122" customWidth="1"/>
    <col min="9483" max="9483" width="15.5703125" style="122" customWidth="1"/>
    <col min="9484" max="9484" width="9.28515625" style="122" customWidth="1"/>
    <col min="9485" max="9485" width="8.85546875" style="122" customWidth="1"/>
    <col min="9486" max="9728" width="9.140625" style="122"/>
    <col min="9729" max="9729" width="5" style="122" customWidth="1"/>
    <col min="9730" max="9730" width="10" style="122" customWidth="1"/>
    <col min="9731" max="9732" width="14.140625" style="122" customWidth="1"/>
    <col min="9733" max="9733" width="16.85546875" style="122" customWidth="1"/>
    <col min="9734" max="9734" width="18.42578125" style="122" customWidth="1"/>
    <col min="9735" max="9735" width="14.5703125" style="122" customWidth="1"/>
    <col min="9736" max="9736" width="20.140625" style="122" customWidth="1"/>
    <col min="9737" max="9738" width="16.7109375" style="122" customWidth="1"/>
    <col min="9739" max="9739" width="15.5703125" style="122" customWidth="1"/>
    <col min="9740" max="9740" width="9.28515625" style="122" customWidth="1"/>
    <col min="9741" max="9741" width="8.85546875" style="122" customWidth="1"/>
    <col min="9742" max="9984" width="9.140625" style="122"/>
    <col min="9985" max="9985" width="5" style="122" customWidth="1"/>
    <col min="9986" max="9986" width="10" style="122" customWidth="1"/>
    <col min="9987" max="9988" width="14.140625" style="122" customWidth="1"/>
    <col min="9989" max="9989" width="16.85546875" style="122" customWidth="1"/>
    <col min="9990" max="9990" width="18.42578125" style="122" customWidth="1"/>
    <col min="9991" max="9991" width="14.5703125" style="122" customWidth="1"/>
    <col min="9992" max="9992" width="20.140625" style="122" customWidth="1"/>
    <col min="9993" max="9994" width="16.7109375" style="122" customWidth="1"/>
    <col min="9995" max="9995" width="15.5703125" style="122" customWidth="1"/>
    <col min="9996" max="9996" width="9.28515625" style="122" customWidth="1"/>
    <col min="9997" max="9997" width="8.85546875" style="122" customWidth="1"/>
    <col min="9998" max="10240" width="9.140625" style="122"/>
    <col min="10241" max="10241" width="5" style="122" customWidth="1"/>
    <col min="10242" max="10242" width="10" style="122" customWidth="1"/>
    <col min="10243" max="10244" width="14.140625" style="122" customWidth="1"/>
    <col min="10245" max="10245" width="16.85546875" style="122" customWidth="1"/>
    <col min="10246" max="10246" width="18.42578125" style="122" customWidth="1"/>
    <col min="10247" max="10247" width="14.5703125" style="122" customWidth="1"/>
    <col min="10248" max="10248" width="20.140625" style="122" customWidth="1"/>
    <col min="10249" max="10250" width="16.7109375" style="122" customWidth="1"/>
    <col min="10251" max="10251" width="15.5703125" style="122" customWidth="1"/>
    <col min="10252" max="10252" width="9.28515625" style="122" customWidth="1"/>
    <col min="10253" max="10253" width="8.85546875" style="122" customWidth="1"/>
    <col min="10254" max="10496" width="9.140625" style="122"/>
    <col min="10497" max="10497" width="5" style="122" customWidth="1"/>
    <col min="10498" max="10498" width="10" style="122" customWidth="1"/>
    <col min="10499" max="10500" width="14.140625" style="122" customWidth="1"/>
    <col min="10501" max="10501" width="16.85546875" style="122" customWidth="1"/>
    <col min="10502" max="10502" width="18.42578125" style="122" customWidth="1"/>
    <col min="10503" max="10503" width="14.5703125" style="122" customWidth="1"/>
    <col min="10504" max="10504" width="20.140625" style="122" customWidth="1"/>
    <col min="10505" max="10506" width="16.7109375" style="122" customWidth="1"/>
    <col min="10507" max="10507" width="15.5703125" style="122" customWidth="1"/>
    <col min="10508" max="10508" width="9.28515625" style="122" customWidth="1"/>
    <col min="10509" max="10509" width="8.85546875" style="122" customWidth="1"/>
    <col min="10510" max="10752" width="9.140625" style="122"/>
    <col min="10753" max="10753" width="5" style="122" customWidth="1"/>
    <col min="10754" max="10754" width="10" style="122" customWidth="1"/>
    <col min="10755" max="10756" width="14.140625" style="122" customWidth="1"/>
    <col min="10757" max="10757" width="16.85546875" style="122" customWidth="1"/>
    <col min="10758" max="10758" width="18.42578125" style="122" customWidth="1"/>
    <col min="10759" max="10759" width="14.5703125" style="122" customWidth="1"/>
    <col min="10760" max="10760" width="20.140625" style="122" customWidth="1"/>
    <col min="10761" max="10762" width="16.7109375" style="122" customWidth="1"/>
    <col min="10763" max="10763" width="15.5703125" style="122" customWidth="1"/>
    <col min="10764" max="10764" width="9.28515625" style="122" customWidth="1"/>
    <col min="10765" max="10765" width="8.85546875" style="122" customWidth="1"/>
    <col min="10766" max="11008" width="9.140625" style="122"/>
    <col min="11009" max="11009" width="5" style="122" customWidth="1"/>
    <col min="11010" max="11010" width="10" style="122" customWidth="1"/>
    <col min="11011" max="11012" width="14.140625" style="122" customWidth="1"/>
    <col min="11013" max="11013" width="16.85546875" style="122" customWidth="1"/>
    <col min="11014" max="11014" width="18.42578125" style="122" customWidth="1"/>
    <col min="11015" max="11015" width="14.5703125" style="122" customWidth="1"/>
    <col min="11016" max="11016" width="20.140625" style="122" customWidth="1"/>
    <col min="11017" max="11018" width="16.7109375" style="122" customWidth="1"/>
    <col min="11019" max="11019" width="15.5703125" style="122" customWidth="1"/>
    <col min="11020" max="11020" width="9.28515625" style="122" customWidth="1"/>
    <col min="11021" max="11021" width="8.85546875" style="122" customWidth="1"/>
    <col min="11022" max="11264" width="9.140625" style="122"/>
    <col min="11265" max="11265" width="5" style="122" customWidth="1"/>
    <col min="11266" max="11266" width="10" style="122" customWidth="1"/>
    <col min="11267" max="11268" width="14.140625" style="122" customWidth="1"/>
    <col min="11269" max="11269" width="16.85546875" style="122" customWidth="1"/>
    <col min="11270" max="11270" width="18.42578125" style="122" customWidth="1"/>
    <col min="11271" max="11271" width="14.5703125" style="122" customWidth="1"/>
    <col min="11272" max="11272" width="20.140625" style="122" customWidth="1"/>
    <col min="11273" max="11274" width="16.7109375" style="122" customWidth="1"/>
    <col min="11275" max="11275" width="15.5703125" style="122" customWidth="1"/>
    <col min="11276" max="11276" width="9.28515625" style="122" customWidth="1"/>
    <col min="11277" max="11277" width="8.85546875" style="122" customWidth="1"/>
    <col min="11278" max="11520" width="9.140625" style="122"/>
    <col min="11521" max="11521" width="5" style="122" customWidth="1"/>
    <col min="11522" max="11522" width="10" style="122" customWidth="1"/>
    <col min="11523" max="11524" width="14.140625" style="122" customWidth="1"/>
    <col min="11525" max="11525" width="16.85546875" style="122" customWidth="1"/>
    <col min="11526" max="11526" width="18.42578125" style="122" customWidth="1"/>
    <col min="11527" max="11527" width="14.5703125" style="122" customWidth="1"/>
    <col min="11528" max="11528" width="20.140625" style="122" customWidth="1"/>
    <col min="11529" max="11530" width="16.7109375" style="122" customWidth="1"/>
    <col min="11531" max="11531" width="15.5703125" style="122" customWidth="1"/>
    <col min="11532" max="11532" width="9.28515625" style="122" customWidth="1"/>
    <col min="11533" max="11533" width="8.85546875" style="122" customWidth="1"/>
    <col min="11534" max="11776" width="9.140625" style="122"/>
    <col min="11777" max="11777" width="5" style="122" customWidth="1"/>
    <col min="11778" max="11778" width="10" style="122" customWidth="1"/>
    <col min="11779" max="11780" width="14.140625" style="122" customWidth="1"/>
    <col min="11781" max="11781" width="16.85546875" style="122" customWidth="1"/>
    <col min="11782" max="11782" width="18.42578125" style="122" customWidth="1"/>
    <col min="11783" max="11783" width="14.5703125" style="122" customWidth="1"/>
    <col min="11784" max="11784" width="20.140625" style="122" customWidth="1"/>
    <col min="11785" max="11786" width="16.7109375" style="122" customWidth="1"/>
    <col min="11787" max="11787" width="15.5703125" style="122" customWidth="1"/>
    <col min="11788" max="11788" width="9.28515625" style="122" customWidth="1"/>
    <col min="11789" max="11789" width="8.85546875" style="122" customWidth="1"/>
    <col min="11790" max="12032" width="9.140625" style="122"/>
    <col min="12033" max="12033" width="5" style="122" customWidth="1"/>
    <col min="12034" max="12034" width="10" style="122" customWidth="1"/>
    <col min="12035" max="12036" width="14.140625" style="122" customWidth="1"/>
    <col min="12037" max="12037" width="16.85546875" style="122" customWidth="1"/>
    <col min="12038" max="12038" width="18.42578125" style="122" customWidth="1"/>
    <col min="12039" max="12039" width="14.5703125" style="122" customWidth="1"/>
    <col min="12040" max="12040" width="20.140625" style="122" customWidth="1"/>
    <col min="12041" max="12042" width="16.7109375" style="122" customWidth="1"/>
    <col min="12043" max="12043" width="15.5703125" style="122" customWidth="1"/>
    <col min="12044" max="12044" width="9.28515625" style="122" customWidth="1"/>
    <col min="12045" max="12045" width="8.85546875" style="122" customWidth="1"/>
    <col min="12046" max="12288" width="9.140625" style="122"/>
    <col min="12289" max="12289" width="5" style="122" customWidth="1"/>
    <col min="12290" max="12290" width="10" style="122" customWidth="1"/>
    <col min="12291" max="12292" width="14.140625" style="122" customWidth="1"/>
    <col min="12293" max="12293" width="16.85546875" style="122" customWidth="1"/>
    <col min="12294" max="12294" width="18.42578125" style="122" customWidth="1"/>
    <col min="12295" max="12295" width="14.5703125" style="122" customWidth="1"/>
    <col min="12296" max="12296" width="20.140625" style="122" customWidth="1"/>
    <col min="12297" max="12298" width="16.7109375" style="122" customWidth="1"/>
    <col min="12299" max="12299" width="15.5703125" style="122" customWidth="1"/>
    <col min="12300" max="12300" width="9.28515625" style="122" customWidth="1"/>
    <col min="12301" max="12301" width="8.85546875" style="122" customWidth="1"/>
    <col min="12302" max="12544" width="9.140625" style="122"/>
    <col min="12545" max="12545" width="5" style="122" customWidth="1"/>
    <col min="12546" max="12546" width="10" style="122" customWidth="1"/>
    <col min="12547" max="12548" width="14.140625" style="122" customWidth="1"/>
    <col min="12549" max="12549" width="16.85546875" style="122" customWidth="1"/>
    <col min="12550" max="12550" width="18.42578125" style="122" customWidth="1"/>
    <col min="12551" max="12551" width="14.5703125" style="122" customWidth="1"/>
    <col min="12552" max="12552" width="20.140625" style="122" customWidth="1"/>
    <col min="12553" max="12554" width="16.7109375" style="122" customWidth="1"/>
    <col min="12555" max="12555" width="15.5703125" style="122" customWidth="1"/>
    <col min="12556" max="12556" width="9.28515625" style="122" customWidth="1"/>
    <col min="12557" max="12557" width="8.85546875" style="122" customWidth="1"/>
    <col min="12558" max="12800" width="9.140625" style="122"/>
    <col min="12801" max="12801" width="5" style="122" customWidth="1"/>
    <col min="12802" max="12802" width="10" style="122" customWidth="1"/>
    <col min="12803" max="12804" width="14.140625" style="122" customWidth="1"/>
    <col min="12805" max="12805" width="16.85546875" style="122" customWidth="1"/>
    <col min="12806" max="12806" width="18.42578125" style="122" customWidth="1"/>
    <col min="12807" max="12807" width="14.5703125" style="122" customWidth="1"/>
    <col min="12808" max="12808" width="20.140625" style="122" customWidth="1"/>
    <col min="12809" max="12810" width="16.7109375" style="122" customWidth="1"/>
    <col min="12811" max="12811" width="15.5703125" style="122" customWidth="1"/>
    <col min="12812" max="12812" width="9.28515625" style="122" customWidth="1"/>
    <col min="12813" max="12813" width="8.85546875" style="122" customWidth="1"/>
    <col min="12814" max="13056" width="9.140625" style="122"/>
    <col min="13057" max="13057" width="5" style="122" customWidth="1"/>
    <col min="13058" max="13058" width="10" style="122" customWidth="1"/>
    <col min="13059" max="13060" width="14.140625" style="122" customWidth="1"/>
    <col min="13061" max="13061" width="16.85546875" style="122" customWidth="1"/>
    <col min="13062" max="13062" width="18.42578125" style="122" customWidth="1"/>
    <col min="13063" max="13063" width="14.5703125" style="122" customWidth="1"/>
    <col min="13064" max="13064" width="20.140625" style="122" customWidth="1"/>
    <col min="13065" max="13066" width="16.7109375" style="122" customWidth="1"/>
    <col min="13067" max="13067" width="15.5703125" style="122" customWidth="1"/>
    <col min="13068" max="13068" width="9.28515625" style="122" customWidth="1"/>
    <col min="13069" max="13069" width="8.85546875" style="122" customWidth="1"/>
    <col min="13070" max="13312" width="9.140625" style="122"/>
    <col min="13313" max="13313" width="5" style="122" customWidth="1"/>
    <col min="13314" max="13314" width="10" style="122" customWidth="1"/>
    <col min="13315" max="13316" width="14.140625" style="122" customWidth="1"/>
    <col min="13317" max="13317" width="16.85546875" style="122" customWidth="1"/>
    <col min="13318" max="13318" width="18.42578125" style="122" customWidth="1"/>
    <col min="13319" max="13319" width="14.5703125" style="122" customWidth="1"/>
    <col min="13320" max="13320" width="20.140625" style="122" customWidth="1"/>
    <col min="13321" max="13322" width="16.7109375" style="122" customWidth="1"/>
    <col min="13323" max="13323" width="15.5703125" style="122" customWidth="1"/>
    <col min="13324" max="13324" width="9.28515625" style="122" customWidth="1"/>
    <col min="13325" max="13325" width="8.85546875" style="122" customWidth="1"/>
    <col min="13326" max="13568" width="9.140625" style="122"/>
    <col min="13569" max="13569" width="5" style="122" customWidth="1"/>
    <col min="13570" max="13570" width="10" style="122" customWidth="1"/>
    <col min="13571" max="13572" width="14.140625" style="122" customWidth="1"/>
    <col min="13573" max="13573" width="16.85546875" style="122" customWidth="1"/>
    <col min="13574" max="13574" width="18.42578125" style="122" customWidth="1"/>
    <col min="13575" max="13575" width="14.5703125" style="122" customWidth="1"/>
    <col min="13576" max="13576" width="20.140625" style="122" customWidth="1"/>
    <col min="13577" max="13578" width="16.7109375" style="122" customWidth="1"/>
    <col min="13579" max="13579" width="15.5703125" style="122" customWidth="1"/>
    <col min="13580" max="13580" width="9.28515625" style="122" customWidth="1"/>
    <col min="13581" max="13581" width="8.85546875" style="122" customWidth="1"/>
    <col min="13582" max="13824" width="9.140625" style="122"/>
    <col min="13825" max="13825" width="5" style="122" customWidth="1"/>
    <col min="13826" max="13826" width="10" style="122" customWidth="1"/>
    <col min="13827" max="13828" width="14.140625" style="122" customWidth="1"/>
    <col min="13829" max="13829" width="16.85546875" style="122" customWidth="1"/>
    <col min="13830" max="13830" width="18.42578125" style="122" customWidth="1"/>
    <col min="13831" max="13831" width="14.5703125" style="122" customWidth="1"/>
    <col min="13832" max="13832" width="20.140625" style="122" customWidth="1"/>
    <col min="13833" max="13834" width="16.7109375" style="122" customWidth="1"/>
    <col min="13835" max="13835" width="15.5703125" style="122" customWidth="1"/>
    <col min="13836" max="13836" width="9.28515625" style="122" customWidth="1"/>
    <col min="13837" max="13837" width="8.85546875" style="122" customWidth="1"/>
    <col min="13838" max="14080" width="9.140625" style="122"/>
    <col min="14081" max="14081" width="5" style="122" customWidth="1"/>
    <col min="14082" max="14082" width="10" style="122" customWidth="1"/>
    <col min="14083" max="14084" width="14.140625" style="122" customWidth="1"/>
    <col min="14085" max="14085" width="16.85546875" style="122" customWidth="1"/>
    <col min="14086" max="14086" width="18.42578125" style="122" customWidth="1"/>
    <col min="14087" max="14087" width="14.5703125" style="122" customWidth="1"/>
    <col min="14088" max="14088" width="20.140625" style="122" customWidth="1"/>
    <col min="14089" max="14090" width="16.7109375" style="122" customWidth="1"/>
    <col min="14091" max="14091" width="15.5703125" style="122" customWidth="1"/>
    <col min="14092" max="14092" width="9.28515625" style="122" customWidth="1"/>
    <col min="14093" max="14093" width="8.85546875" style="122" customWidth="1"/>
    <col min="14094" max="14336" width="9.140625" style="122"/>
    <col min="14337" max="14337" width="5" style="122" customWidth="1"/>
    <col min="14338" max="14338" width="10" style="122" customWidth="1"/>
    <col min="14339" max="14340" width="14.140625" style="122" customWidth="1"/>
    <col min="14341" max="14341" width="16.85546875" style="122" customWidth="1"/>
    <col min="14342" max="14342" width="18.42578125" style="122" customWidth="1"/>
    <col min="14343" max="14343" width="14.5703125" style="122" customWidth="1"/>
    <col min="14344" max="14344" width="20.140625" style="122" customWidth="1"/>
    <col min="14345" max="14346" width="16.7109375" style="122" customWidth="1"/>
    <col min="14347" max="14347" width="15.5703125" style="122" customWidth="1"/>
    <col min="14348" max="14348" width="9.28515625" style="122" customWidth="1"/>
    <col min="14349" max="14349" width="8.85546875" style="122" customWidth="1"/>
    <col min="14350" max="14592" width="9.140625" style="122"/>
    <col min="14593" max="14593" width="5" style="122" customWidth="1"/>
    <col min="14594" max="14594" width="10" style="122" customWidth="1"/>
    <col min="14595" max="14596" width="14.140625" style="122" customWidth="1"/>
    <col min="14597" max="14597" width="16.85546875" style="122" customWidth="1"/>
    <col min="14598" max="14598" width="18.42578125" style="122" customWidth="1"/>
    <col min="14599" max="14599" width="14.5703125" style="122" customWidth="1"/>
    <col min="14600" max="14600" width="20.140625" style="122" customWidth="1"/>
    <col min="14601" max="14602" width="16.7109375" style="122" customWidth="1"/>
    <col min="14603" max="14603" width="15.5703125" style="122" customWidth="1"/>
    <col min="14604" max="14604" width="9.28515625" style="122" customWidth="1"/>
    <col min="14605" max="14605" width="8.85546875" style="122" customWidth="1"/>
    <col min="14606" max="14848" width="9.140625" style="122"/>
    <col min="14849" max="14849" width="5" style="122" customWidth="1"/>
    <col min="14850" max="14850" width="10" style="122" customWidth="1"/>
    <col min="14851" max="14852" width="14.140625" style="122" customWidth="1"/>
    <col min="14853" max="14853" width="16.85546875" style="122" customWidth="1"/>
    <col min="14854" max="14854" width="18.42578125" style="122" customWidth="1"/>
    <col min="14855" max="14855" width="14.5703125" style="122" customWidth="1"/>
    <col min="14856" max="14856" width="20.140625" style="122" customWidth="1"/>
    <col min="14857" max="14858" width="16.7109375" style="122" customWidth="1"/>
    <col min="14859" max="14859" width="15.5703125" style="122" customWidth="1"/>
    <col min="14860" max="14860" width="9.28515625" style="122" customWidth="1"/>
    <col min="14861" max="14861" width="8.85546875" style="122" customWidth="1"/>
    <col min="14862" max="15104" width="9.140625" style="122"/>
    <col min="15105" max="15105" width="5" style="122" customWidth="1"/>
    <col min="15106" max="15106" width="10" style="122" customWidth="1"/>
    <col min="15107" max="15108" width="14.140625" style="122" customWidth="1"/>
    <col min="15109" max="15109" width="16.85546875" style="122" customWidth="1"/>
    <col min="15110" max="15110" width="18.42578125" style="122" customWidth="1"/>
    <col min="15111" max="15111" width="14.5703125" style="122" customWidth="1"/>
    <col min="15112" max="15112" width="20.140625" style="122" customWidth="1"/>
    <col min="15113" max="15114" width="16.7109375" style="122" customWidth="1"/>
    <col min="15115" max="15115" width="15.5703125" style="122" customWidth="1"/>
    <col min="15116" max="15116" width="9.28515625" style="122" customWidth="1"/>
    <col min="15117" max="15117" width="8.85546875" style="122" customWidth="1"/>
    <col min="15118" max="15360" width="9.140625" style="122"/>
    <col min="15361" max="15361" width="5" style="122" customWidth="1"/>
    <col min="15362" max="15362" width="10" style="122" customWidth="1"/>
    <col min="15363" max="15364" width="14.140625" style="122" customWidth="1"/>
    <col min="15365" max="15365" width="16.85546875" style="122" customWidth="1"/>
    <col min="15366" max="15366" width="18.42578125" style="122" customWidth="1"/>
    <col min="15367" max="15367" width="14.5703125" style="122" customWidth="1"/>
    <col min="15368" max="15368" width="20.140625" style="122" customWidth="1"/>
    <col min="15369" max="15370" width="16.7109375" style="122" customWidth="1"/>
    <col min="15371" max="15371" width="15.5703125" style="122" customWidth="1"/>
    <col min="15372" max="15372" width="9.28515625" style="122" customWidth="1"/>
    <col min="15373" max="15373" width="8.85546875" style="122" customWidth="1"/>
    <col min="15374" max="15616" width="9.140625" style="122"/>
    <col min="15617" max="15617" width="5" style="122" customWidth="1"/>
    <col min="15618" max="15618" width="10" style="122" customWidth="1"/>
    <col min="15619" max="15620" width="14.140625" style="122" customWidth="1"/>
    <col min="15621" max="15621" width="16.85546875" style="122" customWidth="1"/>
    <col min="15622" max="15622" width="18.42578125" style="122" customWidth="1"/>
    <col min="15623" max="15623" width="14.5703125" style="122" customWidth="1"/>
    <col min="15624" max="15624" width="20.140625" style="122" customWidth="1"/>
    <col min="15625" max="15626" width="16.7109375" style="122" customWidth="1"/>
    <col min="15627" max="15627" width="15.5703125" style="122" customWidth="1"/>
    <col min="15628" max="15628" width="9.28515625" style="122" customWidth="1"/>
    <col min="15629" max="15629" width="8.85546875" style="122" customWidth="1"/>
    <col min="15630" max="15872" width="9.140625" style="122"/>
    <col min="15873" max="15873" width="5" style="122" customWidth="1"/>
    <col min="15874" max="15874" width="10" style="122" customWidth="1"/>
    <col min="15875" max="15876" width="14.140625" style="122" customWidth="1"/>
    <col min="15877" max="15877" width="16.85546875" style="122" customWidth="1"/>
    <col min="15878" max="15878" width="18.42578125" style="122" customWidth="1"/>
    <col min="15879" max="15879" width="14.5703125" style="122" customWidth="1"/>
    <col min="15880" max="15880" width="20.140625" style="122" customWidth="1"/>
    <col min="15881" max="15882" width="16.7109375" style="122" customWidth="1"/>
    <col min="15883" max="15883" width="15.5703125" style="122" customWidth="1"/>
    <col min="15884" max="15884" width="9.28515625" style="122" customWidth="1"/>
    <col min="15885" max="15885" width="8.85546875" style="122" customWidth="1"/>
    <col min="15886" max="16128" width="9.140625" style="122"/>
    <col min="16129" max="16129" width="5" style="122" customWidth="1"/>
    <col min="16130" max="16130" width="10" style="122" customWidth="1"/>
    <col min="16131" max="16132" width="14.140625" style="122" customWidth="1"/>
    <col min="16133" max="16133" width="16.85546875" style="122" customWidth="1"/>
    <col min="16134" max="16134" width="18.42578125" style="122" customWidth="1"/>
    <col min="16135" max="16135" width="14.5703125" style="122" customWidth="1"/>
    <col min="16136" max="16136" width="20.140625" style="122" customWidth="1"/>
    <col min="16137" max="16138" width="16.7109375" style="122" customWidth="1"/>
    <col min="16139" max="16139" width="15.5703125" style="122" customWidth="1"/>
    <col min="16140" max="16140" width="9.28515625" style="122" customWidth="1"/>
    <col min="16141" max="16141" width="8.85546875" style="122" customWidth="1"/>
    <col min="16142" max="16384" width="9.140625" style="122"/>
  </cols>
  <sheetData>
    <row r="1" spans="1:14" ht="15.75">
      <c r="E1" s="457" t="s">
        <v>396</v>
      </c>
      <c r="F1" s="457"/>
      <c r="G1" s="457"/>
      <c r="H1" s="457"/>
      <c r="I1" s="457"/>
      <c r="J1" s="457"/>
      <c r="K1" s="126"/>
      <c r="L1" s="121"/>
      <c r="M1" s="121"/>
    </row>
    <row r="2" spans="1:14" ht="15.75">
      <c r="E2" s="457" t="s">
        <v>390</v>
      </c>
      <c r="F2" s="457"/>
      <c r="G2" s="457"/>
      <c r="H2" s="457"/>
      <c r="I2" s="457"/>
      <c r="J2" s="457"/>
      <c r="K2" s="126"/>
      <c r="L2" s="121"/>
      <c r="M2" s="121"/>
    </row>
    <row r="3" spans="1:14" ht="15.75">
      <c r="E3" s="457" t="s">
        <v>382</v>
      </c>
      <c r="F3" s="457"/>
      <c r="G3" s="457"/>
      <c r="H3" s="457"/>
      <c r="I3" s="457"/>
      <c r="J3" s="457"/>
      <c r="K3" s="126"/>
      <c r="L3" s="121"/>
      <c r="M3" s="121"/>
    </row>
    <row r="4" spans="1:14" ht="15.75">
      <c r="E4" s="457" t="s">
        <v>391</v>
      </c>
      <c r="F4" s="457"/>
      <c r="G4" s="457"/>
      <c r="H4" s="457"/>
      <c r="I4" s="457"/>
      <c r="J4" s="457"/>
      <c r="K4" s="126"/>
      <c r="L4" s="121"/>
      <c r="M4" s="121"/>
    </row>
    <row r="5" spans="1:14" ht="15.75">
      <c r="E5" s="457" t="s">
        <v>392</v>
      </c>
      <c r="F5" s="457"/>
      <c r="G5" s="457"/>
      <c r="H5" s="457"/>
      <c r="I5" s="457"/>
      <c r="J5" s="457"/>
      <c r="K5" s="121"/>
      <c r="L5" s="121"/>
      <c r="M5" s="121"/>
    </row>
    <row r="6" spans="1:14" ht="15.75">
      <c r="E6" s="457" t="s">
        <v>401</v>
      </c>
      <c r="F6" s="457"/>
      <c r="G6" s="457"/>
      <c r="H6" s="457"/>
      <c r="I6" s="457"/>
      <c r="J6" s="457"/>
      <c r="K6" s="126"/>
      <c r="L6" s="121"/>
      <c r="M6" s="121"/>
    </row>
    <row r="7" spans="1:14" ht="18.75">
      <c r="E7" s="522"/>
      <c r="F7" s="522"/>
      <c r="G7" s="522"/>
      <c r="H7" s="522"/>
      <c r="I7" s="522"/>
      <c r="J7" s="522"/>
      <c r="K7" s="126"/>
      <c r="L7" s="121"/>
      <c r="M7" s="121"/>
    </row>
    <row r="8" spans="1:14" ht="18.75">
      <c r="E8" s="522"/>
      <c r="F8" s="522"/>
      <c r="G8" s="522"/>
      <c r="H8" s="522"/>
      <c r="I8" s="522"/>
      <c r="J8" s="522"/>
      <c r="K8" s="126"/>
      <c r="L8" s="121"/>
      <c r="M8" s="121"/>
    </row>
    <row r="10" spans="1:14" ht="53.25" customHeight="1">
      <c r="A10" s="523" t="s">
        <v>329</v>
      </c>
      <c r="B10" s="524"/>
      <c r="C10" s="524"/>
      <c r="D10" s="524"/>
      <c r="E10" s="524"/>
      <c r="F10" s="524"/>
      <c r="G10" s="524"/>
      <c r="H10" s="524"/>
      <c r="I10" s="524"/>
      <c r="J10" s="524"/>
    </row>
    <row r="11" spans="1:14" ht="26.25" customHeight="1">
      <c r="A11" s="525" t="s">
        <v>205</v>
      </c>
      <c r="B11" s="525"/>
      <c r="C11" s="525"/>
      <c r="D11" s="525"/>
      <c r="E11" s="525"/>
      <c r="F11" s="111"/>
      <c r="G11" s="526"/>
      <c r="H11" s="526"/>
      <c r="I11" s="81"/>
      <c r="J11" s="81"/>
      <c r="N11" s="129"/>
    </row>
    <row r="12" spans="1:14">
      <c r="A12" s="58"/>
      <c r="B12" s="58"/>
      <c r="C12" s="58"/>
      <c r="D12" s="58"/>
      <c r="E12" s="58"/>
      <c r="F12" s="58"/>
      <c r="G12" s="82"/>
      <c r="H12" s="129"/>
    </row>
    <row r="13" spans="1:14" ht="20.25" customHeight="1">
      <c r="A13" s="529" t="s">
        <v>48</v>
      </c>
      <c r="B13" s="529" t="s">
        <v>79</v>
      </c>
      <c r="C13" s="529" t="s">
        <v>5</v>
      </c>
      <c r="D13" s="529" t="s">
        <v>84</v>
      </c>
      <c r="E13" s="529" t="s">
        <v>80</v>
      </c>
      <c r="F13" s="529" t="s">
        <v>85</v>
      </c>
      <c r="G13" s="535" t="s">
        <v>38</v>
      </c>
      <c r="H13" s="536"/>
      <c r="I13" s="536"/>
      <c r="J13" s="537"/>
    </row>
    <row r="14" spans="1:14" ht="19.5" customHeight="1">
      <c r="A14" s="534"/>
      <c r="B14" s="534"/>
      <c r="C14" s="534"/>
      <c r="D14" s="534"/>
      <c r="E14" s="534"/>
      <c r="F14" s="534"/>
      <c r="G14" s="538"/>
      <c r="H14" s="539"/>
      <c r="I14" s="539"/>
      <c r="J14" s="540"/>
    </row>
    <row r="15" spans="1:14" ht="13.5" customHeight="1">
      <c r="A15" s="534"/>
      <c r="B15" s="534"/>
      <c r="C15" s="534"/>
      <c r="D15" s="534"/>
      <c r="E15" s="534"/>
      <c r="F15" s="534"/>
      <c r="G15" s="527" t="s">
        <v>86</v>
      </c>
      <c r="H15" s="527" t="s">
        <v>87</v>
      </c>
      <c r="I15" s="527" t="s">
        <v>88</v>
      </c>
      <c r="J15" s="529" t="s">
        <v>89</v>
      </c>
    </row>
    <row r="16" spans="1:14" ht="126.75" customHeight="1">
      <c r="A16" s="530"/>
      <c r="B16" s="530"/>
      <c r="C16" s="530"/>
      <c r="D16" s="530"/>
      <c r="E16" s="530"/>
      <c r="F16" s="530"/>
      <c r="G16" s="528"/>
      <c r="H16" s="528"/>
      <c r="I16" s="527"/>
      <c r="J16" s="530"/>
      <c r="K16" s="83"/>
      <c r="L16" s="83"/>
      <c r="M16" s="83"/>
    </row>
    <row r="17" spans="1:10" s="44" customFormat="1" ht="14.25" customHeight="1">
      <c r="A17" s="115">
        <v>1</v>
      </c>
      <c r="B17" s="115">
        <v>2</v>
      </c>
      <c r="C17" s="115">
        <v>3</v>
      </c>
      <c r="D17" s="115">
        <v>4</v>
      </c>
      <c r="E17" s="84">
        <v>5</v>
      </c>
      <c r="F17" s="84">
        <v>6</v>
      </c>
      <c r="G17" s="115">
        <v>7</v>
      </c>
      <c r="H17" s="85">
        <v>8</v>
      </c>
      <c r="I17" s="124">
        <v>9</v>
      </c>
      <c r="J17" s="115">
        <v>10</v>
      </c>
    </row>
    <row r="18" spans="1:10" s="48" customFormat="1">
      <c r="A18" s="531" t="s">
        <v>81</v>
      </c>
      <c r="B18" s="532"/>
      <c r="C18" s="532"/>
      <c r="D18" s="532"/>
      <c r="E18" s="532"/>
      <c r="F18" s="113"/>
      <c r="G18" s="86"/>
      <c r="H18" s="86"/>
      <c r="I18" s="112"/>
      <c r="J18" s="127"/>
    </row>
    <row r="19" spans="1:10" s="48" customFormat="1">
      <c r="A19" s="531" t="s">
        <v>75</v>
      </c>
      <c r="B19" s="532"/>
      <c r="C19" s="532"/>
      <c r="D19" s="532"/>
      <c r="E19" s="533"/>
      <c r="F19" s="114"/>
      <c r="G19" s="86"/>
      <c r="H19" s="86"/>
      <c r="I19" s="112"/>
      <c r="J19" s="127"/>
    </row>
    <row r="20" spans="1:10" s="48" customFormat="1">
      <c r="A20" s="127"/>
      <c r="B20" s="127"/>
      <c r="C20" s="127"/>
      <c r="D20" s="127"/>
      <c r="E20" s="39"/>
      <c r="F20" s="39"/>
      <c r="G20" s="46"/>
      <c r="H20" s="47"/>
      <c r="I20" s="112"/>
      <c r="J20" s="127"/>
    </row>
    <row r="21" spans="1:10" s="48" customFormat="1">
      <c r="A21" s="531" t="s">
        <v>82</v>
      </c>
      <c r="B21" s="532"/>
      <c r="C21" s="532"/>
      <c r="D21" s="532"/>
      <c r="E21" s="533"/>
      <c r="F21" s="114"/>
      <c r="G21" s="46"/>
      <c r="H21" s="47"/>
      <c r="I21" s="112"/>
      <c r="J21" s="127"/>
    </row>
    <row r="22" spans="1:10" s="48" customFormat="1">
      <c r="A22" s="531" t="s">
        <v>75</v>
      </c>
      <c r="B22" s="532"/>
      <c r="C22" s="532"/>
      <c r="D22" s="532"/>
      <c r="E22" s="533"/>
      <c r="F22" s="114"/>
      <c r="G22" s="46"/>
      <c r="H22" s="47"/>
      <c r="I22" s="112"/>
      <c r="J22" s="127"/>
    </row>
    <row r="23" spans="1:10" s="48" customFormat="1">
      <c r="A23" s="127"/>
      <c r="B23" s="127"/>
      <c r="C23" s="127"/>
      <c r="D23" s="127"/>
      <c r="E23" s="127"/>
      <c r="F23" s="127"/>
      <c r="G23" s="46"/>
      <c r="H23" s="47"/>
      <c r="I23" s="112"/>
      <c r="J23" s="127"/>
    </row>
    <row r="24" spans="1:10" s="48" customFormat="1">
      <c r="A24" s="531" t="s">
        <v>90</v>
      </c>
      <c r="B24" s="532"/>
      <c r="C24" s="532"/>
      <c r="D24" s="532"/>
      <c r="E24" s="533"/>
      <c r="F24" s="114"/>
      <c r="G24" s="46"/>
      <c r="H24" s="47"/>
      <c r="I24" s="112"/>
      <c r="J24" s="127"/>
    </row>
    <row r="25" spans="1:10" s="48" customFormat="1">
      <c r="A25" s="531" t="s">
        <v>75</v>
      </c>
      <c r="B25" s="532"/>
      <c r="C25" s="532"/>
      <c r="D25" s="532"/>
      <c r="E25" s="533"/>
      <c r="F25" s="114"/>
      <c r="G25" s="46"/>
      <c r="H25" s="47"/>
      <c r="I25" s="112"/>
      <c r="J25" s="127"/>
    </row>
    <row r="26" spans="1:10" s="48" customFormat="1">
      <c r="A26" s="531" t="s">
        <v>91</v>
      </c>
      <c r="B26" s="532"/>
      <c r="C26" s="532"/>
      <c r="D26" s="532"/>
      <c r="E26" s="533"/>
      <c r="F26" s="114"/>
      <c r="G26" s="46"/>
      <c r="H26" s="47"/>
      <c r="I26" s="112"/>
      <c r="J26" s="127"/>
    </row>
    <row r="27" spans="1:10" s="48" customFormat="1">
      <c r="A27" s="531" t="s">
        <v>75</v>
      </c>
      <c r="B27" s="532"/>
      <c r="C27" s="532"/>
      <c r="D27" s="532"/>
      <c r="E27" s="533"/>
      <c r="F27" s="114"/>
      <c r="G27" s="46"/>
      <c r="H27" s="47"/>
      <c r="I27" s="112"/>
      <c r="J27" s="127"/>
    </row>
    <row r="28" spans="1:10" s="48" customFormat="1">
      <c r="A28" s="127"/>
      <c r="B28" s="127"/>
      <c r="C28" s="127"/>
      <c r="D28" s="127"/>
      <c r="E28" s="127"/>
      <c r="F28" s="127"/>
      <c r="G28" s="46"/>
      <c r="H28" s="47"/>
      <c r="I28" s="112"/>
      <c r="J28" s="127"/>
    </row>
    <row r="29" spans="1:10" ht="15" customHeight="1">
      <c r="A29" s="541" t="s">
        <v>50</v>
      </c>
      <c r="B29" s="542"/>
      <c r="C29" s="542"/>
      <c r="D29" s="542"/>
      <c r="E29" s="543"/>
      <c r="F29" s="116"/>
      <c r="G29" s="49"/>
      <c r="H29" s="49"/>
      <c r="I29" s="87"/>
      <c r="J29" s="49"/>
    </row>
    <row r="30" spans="1:10" ht="41.25" customHeight="1">
      <c r="A30" s="94"/>
      <c r="B30" s="544" t="s">
        <v>330</v>
      </c>
      <c r="C30" s="545"/>
      <c r="D30" s="545"/>
      <c r="E30" s="545"/>
      <c r="F30" s="545"/>
      <c r="G30" s="545"/>
      <c r="H30" s="545"/>
      <c r="I30" s="545"/>
      <c r="J30" s="545"/>
    </row>
    <row r="31" spans="1:10" ht="15" customHeight="1">
      <c r="A31" s="94"/>
      <c r="B31" s="94"/>
      <c r="C31" s="94"/>
      <c r="D31" s="94"/>
      <c r="E31" s="94"/>
      <c r="F31" s="94"/>
      <c r="G31" s="95"/>
      <c r="H31" s="95"/>
      <c r="I31" s="95"/>
      <c r="J31" s="95"/>
    </row>
    <row r="32" spans="1:10" ht="15" customHeight="1">
      <c r="A32" s="529" t="s">
        <v>48</v>
      </c>
      <c r="B32" s="529" t="s">
        <v>79</v>
      </c>
      <c r="C32" s="529" t="s">
        <v>5</v>
      </c>
      <c r="D32" s="529" t="s">
        <v>84</v>
      </c>
      <c r="E32" s="529" t="s">
        <v>80</v>
      </c>
      <c r="F32" s="529" t="s">
        <v>85</v>
      </c>
      <c r="G32" s="535" t="s">
        <v>39</v>
      </c>
      <c r="H32" s="536"/>
      <c r="I32" s="536"/>
      <c r="J32" s="537"/>
    </row>
    <row r="33" spans="1:10" ht="15" customHeight="1">
      <c r="A33" s="534"/>
      <c r="B33" s="534"/>
      <c r="C33" s="534"/>
      <c r="D33" s="534"/>
      <c r="E33" s="534"/>
      <c r="F33" s="534"/>
      <c r="G33" s="538"/>
      <c r="H33" s="539"/>
      <c r="I33" s="539"/>
      <c r="J33" s="540"/>
    </row>
    <row r="34" spans="1:10" ht="15" customHeight="1">
      <c r="A34" s="534"/>
      <c r="B34" s="534"/>
      <c r="C34" s="534"/>
      <c r="D34" s="534"/>
      <c r="E34" s="534"/>
      <c r="F34" s="534"/>
      <c r="G34" s="527" t="s">
        <v>86</v>
      </c>
      <c r="H34" s="527" t="s">
        <v>87</v>
      </c>
      <c r="I34" s="527" t="s">
        <v>88</v>
      </c>
      <c r="J34" s="529" t="s">
        <v>89</v>
      </c>
    </row>
    <row r="35" spans="1:10" ht="118.5" customHeight="1">
      <c r="A35" s="530"/>
      <c r="B35" s="530"/>
      <c r="C35" s="530"/>
      <c r="D35" s="530"/>
      <c r="E35" s="530"/>
      <c r="F35" s="530"/>
      <c r="G35" s="528"/>
      <c r="H35" s="528"/>
      <c r="I35" s="527"/>
      <c r="J35" s="530"/>
    </row>
    <row r="36" spans="1:10" ht="15" customHeight="1">
      <c r="A36" s="115">
        <v>1</v>
      </c>
      <c r="B36" s="115">
        <v>2</v>
      </c>
      <c r="C36" s="115">
        <v>3</v>
      </c>
      <c r="D36" s="115">
        <v>4</v>
      </c>
      <c r="E36" s="84">
        <v>5</v>
      </c>
      <c r="F36" s="84">
        <v>6</v>
      </c>
      <c r="G36" s="115">
        <v>7</v>
      </c>
      <c r="H36" s="85">
        <v>8</v>
      </c>
      <c r="I36" s="124">
        <v>9</v>
      </c>
      <c r="J36" s="115">
        <v>10</v>
      </c>
    </row>
    <row r="37" spans="1:10" ht="15" customHeight="1">
      <c r="A37" s="531" t="s">
        <v>81</v>
      </c>
      <c r="B37" s="532"/>
      <c r="C37" s="532"/>
      <c r="D37" s="532"/>
      <c r="E37" s="532"/>
      <c r="F37" s="113"/>
      <c r="G37" s="86"/>
      <c r="H37" s="86"/>
      <c r="I37" s="112"/>
      <c r="J37" s="127"/>
    </row>
    <row r="38" spans="1:10" ht="15" customHeight="1">
      <c r="A38" s="531" t="s">
        <v>75</v>
      </c>
      <c r="B38" s="532"/>
      <c r="C38" s="532"/>
      <c r="D38" s="532"/>
      <c r="E38" s="533"/>
      <c r="F38" s="114"/>
      <c r="G38" s="86"/>
      <c r="H38" s="86"/>
      <c r="I38" s="112"/>
      <c r="J38" s="127"/>
    </row>
    <row r="39" spans="1:10" ht="15" customHeight="1">
      <c r="A39" s="127"/>
      <c r="B39" s="127"/>
      <c r="C39" s="127"/>
      <c r="D39" s="127"/>
      <c r="E39" s="39"/>
      <c r="F39" s="39"/>
      <c r="G39" s="46"/>
      <c r="H39" s="47"/>
      <c r="I39" s="112"/>
      <c r="J39" s="127"/>
    </row>
    <row r="40" spans="1:10" ht="15" customHeight="1">
      <c r="A40" s="531" t="s">
        <v>82</v>
      </c>
      <c r="B40" s="532"/>
      <c r="C40" s="532"/>
      <c r="D40" s="532"/>
      <c r="E40" s="533"/>
      <c r="F40" s="114"/>
      <c r="G40" s="46"/>
      <c r="H40" s="47"/>
      <c r="I40" s="112"/>
      <c r="J40" s="127"/>
    </row>
    <row r="41" spans="1:10" ht="15" customHeight="1">
      <c r="A41" s="531" t="s">
        <v>75</v>
      </c>
      <c r="B41" s="532"/>
      <c r="C41" s="532"/>
      <c r="D41" s="532"/>
      <c r="E41" s="533"/>
      <c r="F41" s="114"/>
      <c r="G41" s="46"/>
      <c r="H41" s="47"/>
      <c r="I41" s="112"/>
      <c r="J41" s="127"/>
    </row>
    <row r="42" spans="1:10" ht="15" customHeight="1">
      <c r="A42" s="127"/>
      <c r="B42" s="127"/>
      <c r="C42" s="127"/>
      <c r="D42" s="127"/>
      <c r="E42" s="127"/>
      <c r="F42" s="127"/>
      <c r="G42" s="46"/>
      <c r="H42" s="47"/>
      <c r="I42" s="112"/>
      <c r="J42" s="127"/>
    </row>
    <row r="43" spans="1:10" ht="15" customHeight="1">
      <c r="A43" s="531" t="s">
        <v>90</v>
      </c>
      <c r="B43" s="532"/>
      <c r="C43" s="532"/>
      <c r="D43" s="532"/>
      <c r="E43" s="533"/>
      <c r="F43" s="114"/>
      <c r="G43" s="46"/>
      <c r="H43" s="47"/>
      <c r="I43" s="112"/>
      <c r="J43" s="127"/>
    </row>
    <row r="44" spans="1:10" ht="15" customHeight="1">
      <c r="A44" s="531" t="s">
        <v>75</v>
      </c>
      <c r="B44" s="532"/>
      <c r="C44" s="532"/>
      <c r="D44" s="532"/>
      <c r="E44" s="533"/>
      <c r="F44" s="114"/>
      <c r="G44" s="46"/>
      <c r="H44" s="47"/>
      <c r="I44" s="112"/>
      <c r="J44" s="127"/>
    </row>
    <row r="45" spans="1:10" ht="15" customHeight="1">
      <c r="A45" s="531" t="s">
        <v>91</v>
      </c>
      <c r="B45" s="532"/>
      <c r="C45" s="532"/>
      <c r="D45" s="532"/>
      <c r="E45" s="533"/>
      <c r="F45" s="114"/>
      <c r="G45" s="46"/>
      <c r="H45" s="47"/>
      <c r="I45" s="112"/>
      <c r="J45" s="127"/>
    </row>
    <row r="46" spans="1:10" ht="15" customHeight="1">
      <c r="A46" s="531" t="s">
        <v>75</v>
      </c>
      <c r="B46" s="532"/>
      <c r="C46" s="532"/>
      <c r="D46" s="532"/>
      <c r="E46" s="533"/>
      <c r="F46" s="114"/>
      <c r="G46" s="46"/>
      <c r="H46" s="47"/>
      <c r="I46" s="112"/>
      <c r="J46" s="127"/>
    </row>
    <row r="47" spans="1:10" ht="15" customHeight="1">
      <c r="A47" s="127"/>
      <c r="B47" s="127"/>
      <c r="C47" s="127"/>
      <c r="D47" s="127"/>
      <c r="E47" s="127"/>
      <c r="F47" s="127"/>
      <c r="G47" s="46"/>
      <c r="H47" s="47"/>
      <c r="I47" s="112"/>
      <c r="J47" s="127"/>
    </row>
    <row r="48" spans="1:10" ht="29.25" customHeight="1">
      <c r="A48" s="546" t="s">
        <v>50</v>
      </c>
      <c r="B48" s="547"/>
      <c r="C48" s="547"/>
      <c r="D48" s="547"/>
      <c r="E48" s="548"/>
      <c r="F48" s="116"/>
      <c r="G48" s="49"/>
      <c r="H48" s="49"/>
      <c r="I48" s="87"/>
      <c r="J48" s="49"/>
    </row>
    <row r="49" spans="1:10" ht="15" customHeight="1">
      <c r="A49" s="94"/>
      <c r="B49" s="94"/>
      <c r="C49" s="94"/>
      <c r="D49" s="94"/>
      <c r="E49" s="94"/>
      <c r="F49" s="94"/>
      <c r="G49" s="95"/>
      <c r="H49" s="95"/>
      <c r="I49" s="95"/>
      <c r="J49" s="95"/>
    </row>
    <row r="50" spans="1:10" ht="15" customHeight="1">
      <c r="A50" s="94"/>
      <c r="B50" s="94"/>
      <c r="C50" s="94"/>
      <c r="D50" s="94"/>
      <c r="E50" s="94"/>
      <c r="F50" s="94"/>
      <c r="G50" s="95"/>
      <c r="H50" s="95"/>
      <c r="I50" s="95"/>
      <c r="J50" s="95"/>
    </row>
    <row r="51" spans="1:10" ht="15" customHeight="1">
      <c r="A51" s="529" t="s">
        <v>48</v>
      </c>
      <c r="B51" s="529" t="s">
        <v>79</v>
      </c>
      <c r="C51" s="529" t="s">
        <v>5</v>
      </c>
      <c r="D51" s="529" t="s">
        <v>84</v>
      </c>
      <c r="E51" s="529" t="s">
        <v>80</v>
      </c>
      <c r="F51" s="529" t="s">
        <v>85</v>
      </c>
      <c r="G51" s="535" t="s">
        <v>40</v>
      </c>
      <c r="H51" s="536"/>
      <c r="I51" s="536"/>
      <c r="J51" s="537"/>
    </row>
    <row r="52" spans="1:10" ht="15" customHeight="1">
      <c r="A52" s="534"/>
      <c r="B52" s="534"/>
      <c r="C52" s="534"/>
      <c r="D52" s="534"/>
      <c r="E52" s="534"/>
      <c r="F52" s="534"/>
      <c r="G52" s="538"/>
      <c r="H52" s="539"/>
      <c r="I52" s="539"/>
      <c r="J52" s="540"/>
    </row>
    <row r="53" spans="1:10" ht="15" customHeight="1">
      <c r="A53" s="534"/>
      <c r="B53" s="534"/>
      <c r="C53" s="534"/>
      <c r="D53" s="534"/>
      <c r="E53" s="534"/>
      <c r="F53" s="534"/>
      <c r="G53" s="527" t="s">
        <v>86</v>
      </c>
      <c r="H53" s="527" t="s">
        <v>87</v>
      </c>
      <c r="I53" s="527" t="s">
        <v>88</v>
      </c>
      <c r="J53" s="529" t="s">
        <v>89</v>
      </c>
    </row>
    <row r="54" spans="1:10" ht="123" customHeight="1">
      <c r="A54" s="530"/>
      <c r="B54" s="530"/>
      <c r="C54" s="530"/>
      <c r="D54" s="530"/>
      <c r="E54" s="530"/>
      <c r="F54" s="530"/>
      <c r="G54" s="528"/>
      <c r="H54" s="528"/>
      <c r="I54" s="527"/>
      <c r="J54" s="530"/>
    </row>
    <row r="55" spans="1:10" ht="15" customHeight="1">
      <c r="A55" s="115">
        <v>1</v>
      </c>
      <c r="B55" s="115">
        <v>2</v>
      </c>
      <c r="C55" s="115">
        <v>3</v>
      </c>
      <c r="D55" s="115">
        <v>4</v>
      </c>
      <c r="E55" s="84">
        <v>5</v>
      </c>
      <c r="F55" s="84">
        <v>6</v>
      </c>
      <c r="G55" s="115">
        <v>7</v>
      </c>
      <c r="H55" s="85">
        <v>8</v>
      </c>
      <c r="I55" s="124">
        <v>9</v>
      </c>
      <c r="J55" s="115">
        <v>10</v>
      </c>
    </row>
    <row r="56" spans="1:10" ht="15" customHeight="1">
      <c r="A56" s="531" t="s">
        <v>81</v>
      </c>
      <c r="B56" s="532"/>
      <c r="C56" s="532"/>
      <c r="D56" s="532"/>
      <c r="E56" s="532"/>
      <c r="F56" s="113"/>
      <c r="G56" s="86"/>
      <c r="H56" s="86"/>
      <c r="I56" s="112"/>
      <c r="J56" s="127"/>
    </row>
    <row r="57" spans="1:10" ht="15" customHeight="1">
      <c r="A57" s="531" t="s">
        <v>75</v>
      </c>
      <c r="B57" s="532"/>
      <c r="C57" s="532"/>
      <c r="D57" s="532"/>
      <c r="E57" s="533"/>
      <c r="F57" s="114"/>
      <c r="G57" s="86"/>
      <c r="H57" s="86"/>
      <c r="I57" s="112"/>
      <c r="J57" s="127"/>
    </row>
    <row r="58" spans="1:10" ht="15" customHeight="1">
      <c r="A58" s="127"/>
      <c r="B58" s="127"/>
      <c r="C58" s="127"/>
      <c r="D58" s="127"/>
      <c r="E58" s="39"/>
      <c r="F58" s="39"/>
      <c r="G58" s="46"/>
      <c r="H58" s="47"/>
      <c r="I58" s="112"/>
      <c r="J58" s="127"/>
    </row>
    <row r="59" spans="1:10" ht="15" customHeight="1">
      <c r="A59" s="531" t="s">
        <v>82</v>
      </c>
      <c r="B59" s="532"/>
      <c r="C59" s="532"/>
      <c r="D59" s="532"/>
      <c r="E59" s="533"/>
      <c r="F59" s="114"/>
      <c r="G59" s="46"/>
      <c r="H59" s="47"/>
      <c r="I59" s="112"/>
      <c r="J59" s="127"/>
    </row>
    <row r="60" spans="1:10" ht="15" customHeight="1">
      <c r="A60" s="531" t="s">
        <v>75</v>
      </c>
      <c r="B60" s="532"/>
      <c r="C60" s="532"/>
      <c r="D60" s="532"/>
      <c r="E60" s="533"/>
      <c r="F60" s="114"/>
      <c r="G60" s="46"/>
      <c r="H60" s="47"/>
      <c r="I60" s="112"/>
      <c r="J60" s="127"/>
    </row>
    <row r="61" spans="1:10" ht="15" customHeight="1">
      <c r="A61" s="127"/>
      <c r="B61" s="127"/>
      <c r="C61" s="127"/>
      <c r="D61" s="127"/>
      <c r="E61" s="127"/>
      <c r="F61" s="127"/>
      <c r="G61" s="46"/>
      <c r="H61" s="47"/>
      <c r="I61" s="112"/>
      <c r="J61" s="127"/>
    </row>
    <row r="62" spans="1:10" ht="15" customHeight="1">
      <c r="A62" s="531" t="s">
        <v>90</v>
      </c>
      <c r="B62" s="532"/>
      <c r="C62" s="532"/>
      <c r="D62" s="532"/>
      <c r="E62" s="533"/>
      <c r="F62" s="114"/>
      <c r="G62" s="46"/>
      <c r="H62" s="47"/>
      <c r="I62" s="112"/>
      <c r="J62" s="127"/>
    </row>
    <row r="63" spans="1:10" ht="15" customHeight="1">
      <c r="A63" s="531" t="s">
        <v>75</v>
      </c>
      <c r="B63" s="532"/>
      <c r="C63" s="532"/>
      <c r="D63" s="532"/>
      <c r="E63" s="533"/>
      <c r="F63" s="114"/>
      <c r="G63" s="46"/>
      <c r="H63" s="47"/>
      <c r="I63" s="112"/>
      <c r="J63" s="127"/>
    </row>
    <row r="64" spans="1:10" ht="15" customHeight="1">
      <c r="A64" s="531" t="s">
        <v>91</v>
      </c>
      <c r="B64" s="532"/>
      <c r="C64" s="532"/>
      <c r="D64" s="532"/>
      <c r="E64" s="533"/>
      <c r="F64" s="114"/>
      <c r="G64" s="46"/>
      <c r="H64" s="47"/>
      <c r="I64" s="112"/>
      <c r="J64" s="127"/>
    </row>
    <row r="65" spans="1:10" ht="15" customHeight="1">
      <c r="A65" s="531" t="s">
        <v>75</v>
      </c>
      <c r="B65" s="532"/>
      <c r="C65" s="532"/>
      <c r="D65" s="532"/>
      <c r="E65" s="533"/>
      <c r="F65" s="114"/>
      <c r="G65" s="46"/>
      <c r="H65" s="47"/>
      <c r="I65" s="112"/>
      <c r="J65" s="127"/>
    </row>
    <row r="66" spans="1:10" ht="15" customHeight="1">
      <c r="A66" s="127"/>
      <c r="B66" s="127"/>
      <c r="C66" s="127"/>
      <c r="D66" s="127"/>
      <c r="E66" s="127"/>
      <c r="F66" s="127"/>
      <c r="G66" s="46"/>
      <c r="H66" s="47"/>
      <c r="I66" s="112"/>
      <c r="J66" s="127"/>
    </row>
    <row r="67" spans="1:10" ht="15" customHeight="1">
      <c r="A67" s="541" t="s">
        <v>50</v>
      </c>
      <c r="B67" s="542"/>
      <c r="C67" s="542"/>
      <c r="D67" s="542"/>
      <c r="E67" s="543"/>
      <c r="F67" s="116"/>
      <c r="G67" s="49"/>
      <c r="H67" s="49"/>
      <c r="I67" s="87"/>
      <c r="J67" s="49"/>
    </row>
    <row r="68" spans="1:10" ht="39.75" customHeight="1">
      <c r="A68" s="94"/>
      <c r="B68" s="544" t="s">
        <v>330</v>
      </c>
      <c r="C68" s="550"/>
      <c r="D68" s="550"/>
      <c r="E68" s="550"/>
      <c r="F68" s="550"/>
      <c r="G68" s="551"/>
      <c r="H68" s="551"/>
      <c r="I68" s="551"/>
      <c r="J68" s="551"/>
    </row>
    <row r="69" spans="1:10" ht="15" customHeight="1">
      <c r="A69" s="94"/>
      <c r="B69" s="94"/>
      <c r="C69" s="94"/>
      <c r="D69" s="94"/>
      <c r="E69" s="94"/>
      <c r="F69" s="94"/>
      <c r="G69" s="95"/>
      <c r="H69" s="95"/>
      <c r="I69" s="95"/>
      <c r="J69" s="95"/>
    </row>
    <row r="70" spans="1:10">
      <c r="A70" s="446" t="s">
        <v>29</v>
      </c>
      <c r="B70" s="446"/>
      <c r="C70" s="446"/>
      <c r="D70" s="446"/>
      <c r="E70" s="446"/>
      <c r="F70" s="118"/>
      <c r="G70" s="123"/>
      <c r="H70" s="129"/>
      <c r="I70" s="123"/>
      <c r="J70" s="123"/>
    </row>
    <row r="71" spans="1:10" ht="24.75" customHeight="1">
      <c r="A71" s="549" t="s">
        <v>83</v>
      </c>
      <c r="B71" s="549"/>
      <c r="C71" s="549"/>
      <c r="D71" s="549"/>
      <c r="E71" s="549"/>
      <c r="F71" s="119"/>
      <c r="G71" s="125" t="s">
        <v>30</v>
      </c>
      <c r="H71" s="130"/>
      <c r="I71" s="23" t="s">
        <v>31</v>
      </c>
      <c r="J71" s="23"/>
    </row>
    <row r="72" spans="1:10">
      <c r="G72" s="130"/>
      <c r="H72" s="26"/>
      <c r="I72" s="23"/>
      <c r="J72" s="23"/>
    </row>
    <row r="73" spans="1:10">
      <c r="A73" s="450" t="s">
        <v>32</v>
      </c>
      <c r="B73" s="450"/>
      <c r="C73" s="450"/>
      <c r="D73" s="450"/>
      <c r="E73" s="450"/>
      <c r="F73" s="120"/>
      <c r="G73" s="123"/>
      <c r="H73" s="129"/>
      <c r="I73" s="28"/>
      <c r="J73" s="28"/>
    </row>
    <row r="74" spans="1:10">
      <c r="G74" s="125" t="s">
        <v>30</v>
      </c>
      <c r="H74" s="130"/>
      <c r="I74" s="23" t="s">
        <v>31</v>
      </c>
      <c r="J74" s="23"/>
    </row>
    <row r="75" spans="1:10">
      <c r="A75" s="437" t="s">
        <v>33</v>
      </c>
      <c r="B75" s="437"/>
      <c r="C75" s="437"/>
      <c r="D75" s="437"/>
      <c r="E75" s="437"/>
      <c r="F75" s="117"/>
    </row>
  </sheetData>
  <mergeCells count="77">
    <mergeCell ref="A75:E75"/>
    <mergeCell ref="A64:E64"/>
    <mergeCell ref="A65:E65"/>
    <mergeCell ref="A67:E67"/>
    <mergeCell ref="A70:E70"/>
    <mergeCell ref="A71:E71"/>
    <mergeCell ref="A73:E73"/>
    <mergeCell ref="B68:J68"/>
    <mergeCell ref="A63:E63"/>
    <mergeCell ref="F51:F54"/>
    <mergeCell ref="G51:J52"/>
    <mergeCell ref="G53:G54"/>
    <mergeCell ref="H53:H54"/>
    <mergeCell ref="I53:I54"/>
    <mergeCell ref="J53:J54"/>
    <mergeCell ref="A56:E56"/>
    <mergeCell ref="A57:E57"/>
    <mergeCell ref="A59:E59"/>
    <mergeCell ref="A60:E60"/>
    <mergeCell ref="A62:E62"/>
    <mergeCell ref="A45:E45"/>
    <mergeCell ref="A46:E46"/>
    <mergeCell ref="A48:E48"/>
    <mergeCell ref="A51:A54"/>
    <mergeCell ref="B51:B54"/>
    <mergeCell ref="C51:C54"/>
    <mergeCell ref="D51:D54"/>
    <mergeCell ref="E51:E54"/>
    <mergeCell ref="A25:E25"/>
    <mergeCell ref="B30:J30"/>
    <mergeCell ref="A44:E44"/>
    <mergeCell ref="F32:F35"/>
    <mergeCell ref="G32:J33"/>
    <mergeCell ref="G34:G35"/>
    <mergeCell ref="H34:H35"/>
    <mergeCell ref="I34:I35"/>
    <mergeCell ref="J34:J35"/>
    <mergeCell ref="A37:E37"/>
    <mergeCell ref="A38:E38"/>
    <mergeCell ref="A40:E40"/>
    <mergeCell ref="A41:E41"/>
    <mergeCell ref="A43:E43"/>
    <mergeCell ref="A26:E26"/>
    <mergeCell ref="A27:E27"/>
    <mergeCell ref="A29:E29"/>
    <mergeCell ref="A32:A35"/>
    <mergeCell ref="B32:B35"/>
    <mergeCell ref="C32:C35"/>
    <mergeCell ref="D32:D35"/>
    <mergeCell ref="E32:E35"/>
    <mergeCell ref="G15:G16"/>
    <mergeCell ref="H15:H16"/>
    <mergeCell ref="I15:I16"/>
    <mergeCell ref="J15:J16"/>
    <mergeCell ref="A24:E24"/>
    <mergeCell ref="A18:E18"/>
    <mergeCell ref="A19:E19"/>
    <mergeCell ref="A21:E21"/>
    <mergeCell ref="A22:E22"/>
    <mergeCell ref="A13:A16"/>
    <mergeCell ref="B13:B16"/>
    <mergeCell ref="C13:C16"/>
    <mergeCell ref="D13:D16"/>
    <mergeCell ref="E13:E16"/>
    <mergeCell ref="F13:F16"/>
    <mergeCell ref="G13:J14"/>
    <mergeCell ref="E7:J7"/>
    <mergeCell ref="E8:J8"/>
    <mergeCell ref="A10:J10"/>
    <mergeCell ref="A11:E11"/>
    <mergeCell ref="G11:H11"/>
    <mergeCell ref="E6:J6"/>
    <mergeCell ref="E1:J1"/>
    <mergeCell ref="E2:J2"/>
    <mergeCell ref="E3:J3"/>
    <mergeCell ref="E4:J4"/>
    <mergeCell ref="E5:J5"/>
  </mergeCells>
  <printOptions horizontalCentered="1" verticalCentered="1"/>
  <pageMargins left="0.70866141732283472" right="0.70866141732283472" top="0.35433070866141736" bottom="0.15748031496062992" header="0.31496062992125984" footer="0.31496062992125984"/>
  <pageSetup paperSize="9" scale="50" orientation="portrait" r:id="rId1"/>
  <headerFooter scaleWithDoc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2">
    <tabColor rgb="FF00B050"/>
  </sheetPr>
  <dimension ref="A1:U48"/>
  <sheetViews>
    <sheetView showWhiteSpace="0" topLeftCell="A32" workbookViewId="0">
      <selection activeCell="F35" sqref="F35"/>
    </sheetView>
  </sheetViews>
  <sheetFormatPr defaultRowHeight="15"/>
  <cols>
    <col min="1" max="1" width="15.7109375" customWidth="1"/>
    <col min="2" max="2" width="10" customWidth="1"/>
    <col min="3" max="3" width="13" customWidth="1"/>
    <col min="10" max="10" width="9.42578125" bestFit="1" customWidth="1"/>
    <col min="11" max="11" width="16.7109375" customWidth="1"/>
    <col min="12" max="13" width="8.42578125" customWidth="1"/>
    <col min="14" max="14" width="10.42578125" customWidth="1"/>
    <col min="15" max="15" width="13.7109375" customWidth="1"/>
    <col min="16" max="18" width="9.140625" customWidth="1"/>
    <col min="19" max="19" width="15" customWidth="1"/>
  </cols>
  <sheetData>
    <row r="1" spans="1:19" s="2" customFormat="1" ht="15.75">
      <c r="A1" s="1"/>
      <c r="D1" s="457" t="s">
        <v>397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:19" s="2" customFormat="1">
      <c r="A2" s="1"/>
      <c r="D2" s="454" t="s">
        <v>381</v>
      </c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</row>
    <row r="3" spans="1:19" s="2" customFormat="1">
      <c r="A3" s="1"/>
      <c r="D3" s="454" t="s">
        <v>382</v>
      </c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</row>
    <row r="4" spans="1:19" s="2" customFormat="1">
      <c r="A4" s="1"/>
      <c r="D4" s="454" t="s">
        <v>393</v>
      </c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</row>
    <row r="5" spans="1:19" s="2" customFormat="1">
      <c r="D5" s="454" t="s">
        <v>401</v>
      </c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</row>
    <row r="6" spans="1:19" s="2" customFormat="1"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</row>
    <row r="7" spans="1:19" s="2" customFormat="1">
      <c r="A7" s="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</row>
    <row r="8" spans="1:19" s="2" customFormat="1">
      <c r="A8" s="5"/>
    </row>
    <row r="9" spans="1:19" s="2" customFormat="1" ht="34.5" customHeight="1">
      <c r="A9" s="438" t="s">
        <v>0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</row>
    <row r="10" spans="1:19" s="2" customFormat="1">
      <c r="A10" s="4"/>
    </row>
    <row r="11" spans="1:19" s="2" customFormat="1"/>
    <row r="12" spans="1:19" s="2" customFormat="1">
      <c r="A12" s="6" t="s">
        <v>1</v>
      </c>
    </row>
    <row r="13" spans="1:19" s="2" customFormat="1"/>
    <row r="14" spans="1:19" s="2" customFormat="1">
      <c r="A14" s="4"/>
    </row>
    <row r="15" spans="1:19" s="2" customFormat="1" ht="21.75" customHeight="1">
      <c r="A15" s="452" t="s">
        <v>2</v>
      </c>
      <c r="B15" s="452" t="s">
        <v>3</v>
      </c>
      <c r="C15" s="452"/>
      <c r="D15" s="452"/>
      <c r="E15" s="452"/>
      <c r="F15" s="452" t="s">
        <v>280</v>
      </c>
      <c r="G15" s="452"/>
      <c r="H15" s="441" t="s">
        <v>281</v>
      </c>
      <c r="I15" s="442"/>
      <c r="J15" s="520"/>
      <c r="K15" s="521"/>
      <c r="L15" s="441" t="s">
        <v>39</v>
      </c>
      <c r="M15" s="442"/>
      <c r="N15" s="442"/>
      <c r="O15" s="521"/>
      <c r="P15" s="441" t="s">
        <v>40</v>
      </c>
      <c r="Q15" s="442"/>
      <c r="R15" s="442"/>
      <c r="S15" s="521"/>
    </row>
    <row r="16" spans="1:19" s="2" customFormat="1" ht="132.75" customHeight="1">
      <c r="A16" s="453"/>
      <c r="B16" s="7" t="s">
        <v>4</v>
      </c>
      <c r="C16" s="7" t="s">
        <v>5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8</v>
      </c>
      <c r="I16" s="8" t="s">
        <v>10</v>
      </c>
      <c r="J16" s="7" t="s">
        <v>11</v>
      </c>
      <c r="K16" s="7" t="s">
        <v>12</v>
      </c>
      <c r="L16" s="7" t="s">
        <v>8</v>
      </c>
      <c r="M16" s="8" t="s">
        <v>10</v>
      </c>
      <c r="N16" s="7" t="s">
        <v>13</v>
      </c>
      <c r="O16" s="7" t="s">
        <v>14</v>
      </c>
      <c r="P16" s="7" t="s">
        <v>8</v>
      </c>
      <c r="Q16" s="8" t="s">
        <v>10</v>
      </c>
      <c r="R16" s="7" t="s">
        <v>11</v>
      </c>
      <c r="S16" s="7" t="s">
        <v>15</v>
      </c>
    </row>
    <row r="17" spans="1:19" s="2" customFormat="1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8">
        <v>9</v>
      </c>
      <c r="J17" s="7">
        <v>10</v>
      </c>
      <c r="K17" s="7">
        <v>11</v>
      </c>
      <c r="L17" s="7">
        <v>12</v>
      </c>
      <c r="M17" s="8">
        <v>13</v>
      </c>
      <c r="N17" s="7">
        <v>14</v>
      </c>
      <c r="O17" s="7">
        <v>15</v>
      </c>
      <c r="P17" s="7">
        <v>16</v>
      </c>
      <c r="Q17" s="8">
        <v>17</v>
      </c>
      <c r="R17" s="7">
        <v>18</v>
      </c>
      <c r="S17" s="7">
        <v>19</v>
      </c>
    </row>
    <row r="18" spans="1:19" s="2" customFormat="1" ht="30">
      <c r="A18" s="9" t="s">
        <v>16</v>
      </c>
      <c r="B18" s="7"/>
      <c r="C18" s="7"/>
      <c r="D18" s="7"/>
      <c r="E18" s="7"/>
      <c r="F18" s="7"/>
      <c r="G18" s="7"/>
      <c r="H18" s="7"/>
      <c r="I18" s="8"/>
      <c r="J18" s="7"/>
      <c r="K18" s="7"/>
      <c r="L18" s="7"/>
      <c r="M18" s="8"/>
      <c r="N18" s="7"/>
      <c r="O18" s="7"/>
      <c r="P18" s="7"/>
      <c r="Q18" s="8"/>
      <c r="R18" s="7"/>
      <c r="S18" s="10"/>
    </row>
    <row r="19" spans="1:19" s="2" customFormat="1">
      <c r="A19" s="11" t="s">
        <v>17</v>
      </c>
      <c r="B19" s="249" t="s">
        <v>412</v>
      </c>
      <c r="C19" s="249" t="s">
        <v>413</v>
      </c>
      <c r="D19" s="249" t="s">
        <v>418</v>
      </c>
      <c r="E19" s="249" t="s">
        <v>419</v>
      </c>
      <c r="F19" s="309"/>
      <c r="G19" s="309"/>
      <c r="H19" s="7">
        <v>13230</v>
      </c>
      <c r="I19" s="8">
        <v>0.1</v>
      </c>
      <c r="J19" s="7">
        <f>H19*I19</f>
        <v>1323</v>
      </c>
      <c r="K19" s="8"/>
      <c r="L19" s="7">
        <v>13230</v>
      </c>
      <c r="M19" s="8">
        <v>0.1</v>
      </c>
      <c r="N19" s="7">
        <f>L19*M19</f>
        <v>1323</v>
      </c>
      <c r="O19" s="7"/>
      <c r="P19" s="7">
        <v>13230</v>
      </c>
      <c r="Q19" s="8">
        <v>0.1</v>
      </c>
      <c r="R19" s="7">
        <f>P19*Q19</f>
        <v>1323</v>
      </c>
      <c r="S19" s="10"/>
    </row>
    <row r="20" spans="1:19" s="2" customFormat="1">
      <c r="A20" s="11" t="s">
        <v>17</v>
      </c>
      <c r="B20" s="249" t="s">
        <v>233</v>
      </c>
      <c r="C20" s="249" t="s">
        <v>420</v>
      </c>
      <c r="D20" s="249" t="s">
        <v>418</v>
      </c>
      <c r="E20" s="249" t="s">
        <v>419</v>
      </c>
      <c r="F20" s="7"/>
      <c r="G20" s="7"/>
      <c r="H20" s="7">
        <v>6252</v>
      </c>
      <c r="I20" s="8">
        <v>2.1999999999999999E-2</v>
      </c>
      <c r="J20" s="306">
        <f>H20*I20</f>
        <v>137.54399999999998</v>
      </c>
      <c r="K20" s="306"/>
      <c r="L20" s="306">
        <v>6252</v>
      </c>
      <c r="M20" s="310">
        <v>2.1999999999999999E-2</v>
      </c>
      <c r="N20" s="306">
        <f>L20*M20</f>
        <v>137.54399999999998</v>
      </c>
      <c r="O20" s="306"/>
      <c r="P20" s="306">
        <v>6252</v>
      </c>
      <c r="Q20" s="310">
        <v>2.1999999999999999E-2</v>
      </c>
      <c r="R20" s="306">
        <f>P20*Q20</f>
        <v>137.54399999999998</v>
      </c>
      <c r="S20" s="10"/>
    </row>
    <row r="21" spans="1:19" s="2" customFormat="1" ht="30">
      <c r="A21" s="11" t="s">
        <v>18</v>
      </c>
      <c r="B21" s="249"/>
      <c r="C21" s="249"/>
      <c r="D21" s="249"/>
      <c r="E21" s="249"/>
      <c r="F21" s="7">
        <f>F19+F20</f>
        <v>0</v>
      </c>
      <c r="G21" s="7"/>
      <c r="H21" s="7">
        <f>H19+H20</f>
        <v>19482</v>
      </c>
      <c r="I21" s="8"/>
      <c r="J21" s="306">
        <f>J19+J20</f>
        <v>1460.5439999999999</v>
      </c>
      <c r="K21" s="7"/>
      <c r="L21" s="306">
        <f>L19+L20</f>
        <v>19482</v>
      </c>
      <c r="M21" s="8"/>
      <c r="N21" s="306">
        <f>N19+N20</f>
        <v>1460.5439999999999</v>
      </c>
      <c r="O21" s="7"/>
      <c r="P21" s="306">
        <f>P19+P20</f>
        <v>19482</v>
      </c>
      <c r="Q21" s="8"/>
      <c r="R21" s="306">
        <f>R19+R20</f>
        <v>1460.5439999999999</v>
      </c>
      <c r="S21" s="10"/>
    </row>
    <row r="22" spans="1:19" s="2" customFormat="1" ht="30">
      <c r="A22" s="11" t="s">
        <v>19</v>
      </c>
      <c r="B22" s="249"/>
      <c r="C22" s="249"/>
      <c r="D22" s="249"/>
      <c r="E22" s="249"/>
      <c r="F22" s="7"/>
      <c r="G22" s="7"/>
      <c r="H22" s="7"/>
      <c r="I22" s="8"/>
      <c r="J22" s="7"/>
      <c r="K22" s="7"/>
      <c r="L22" s="7"/>
      <c r="M22" s="8"/>
      <c r="N22" s="7"/>
      <c r="O22" s="7"/>
      <c r="P22" s="7"/>
      <c r="Q22" s="8"/>
      <c r="R22" s="7"/>
      <c r="S22" s="10"/>
    </row>
    <row r="23" spans="1:19" s="2" customFormat="1">
      <c r="A23" s="11" t="s">
        <v>17</v>
      </c>
      <c r="B23" s="249"/>
      <c r="C23" s="249"/>
      <c r="D23" s="249"/>
      <c r="E23" s="249"/>
      <c r="F23" s="7"/>
      <c r="G23" s="7"/>
      <c r="H23" s="7"/>
      <c r="I23" s="8"/>
      <c r="J23" s="7"/>
      <c r="K23" s="7"/>
      <c r="L23" s="7"/>
      <c r="M23" s="8"/>
      <c r="N23" s="7"/>
      <c r="O23" s="7"/>
      <c r="P23" s="7"/>
      <c r="Q23" s="8"/>
      <c r="R23" s="7"/>
      <c r="S23" s="10"/>
    </row>
    <row r="24" spans="1:19" s="2" customFormat="1">
      <c r="A24" s="11" t="s">
        <v>17</v>
      </c>
      <c r="B24" s="249"/>
      <c r="C24" s="249"/>
      <c r="D24" s="249"/>
      <c r="E24" s="249"/>
      <c r="F24" s="7"/>
      <c r="G24" s="7"/>
      <c r="H24" s="7"/>
      <c r="I24" s="8"/>
      <c r="J24" s="7"/>
      <c r="K24" s="7"/>
      <c r="L24" s="7"/>
      <c r="M24" s="8"/>
      <c r="N24" s="7"/>
      <c r="O24" s="7"/>
      <c r="P24" s="7"/>
      <c r="Q24" s="8"/>
      <c r="R24" s="7"/>
      <c r="S24" s="10"/>
    </row>
    <row r="25" spans="1:19" s="2" customFormat="1" ht="45">
      <c r="A25" s="11" t="s">
        <v>20</v>
      </c>
      <c r="B25" s="249"/>
      <c r="C25" s="249"/>
      <c r="D25" s="249"/>
      <c r="E25" s="249"/>
      <c r="F25" s="7"/>
      <c r="G25" s="7"/>
      <c r="H25" s="7"/>
      <c r="I25" s="8"/>
      <c r="J25" s="7"/>
      <c r="K25" s="7"/>
      <c r="L25" s="7"/>
      <c r="M25" s="8"/>
      <c r="N25" s="7"/>
      <c r="O25" s="7"/>
      <c r="P25" s="7"/>
      <c r="Q25" s="8"/>
      <c r="R25" s="7"/>
      <c r="S25" s="10"/>
    </row>
    <row r="26" spans="1:19" s="2" customFormat="1" ht="30">
      <c r="A26" s="11" t="s">
        <v>21</v>
      </c>
      <c r="B26" s="249"/>
      <c r="C26" s="249"/>
      <c r="D26" s="249"/>
      <c r="E26" s="249"/>
      <c r="F26" s="7"/>
      <c r="G26" s="7"/>
      <c r="H26" s="7"/>
      <c r="I26" s="8"/>
      <c r="J26" s="7"/>
      <c r="K26" s="7"/>
      <c r="L26" s="7"/>
      <c r="M26" s="8"/>
      <c r="N26" s="7"/>
      <c r="O26" s="7"/>
      <c r="P26" s="7"/>
      <c r="Q26" s="8"/>
      <c r="R26" s="7"/>
      <c r="S26" s="10"/>
    </row>
    <row r="27" spans="1:19" s="2" customFormat="1">
      <c r="A27" s="11" t="s">
        <v>17</v>
      </c>
      <c r="B27" s="249"/>
      <c r="C27" s="249"/>
      <c r="D27" s="249"/>
      <c r="E27" s="249"/>
      <c r="F27" s="7"/>
      <c r="G27" s="7"/>
      <c r="H27" s="7"/>
      <c r="I27" s="8"/>
      <c r="J27" s="7"/>
      <c r="K27" s="7"/>
      <c r="L27" s="7"/>
      <c r="M27" s="8"/>
      <c r="N27" s="7"/>
      <c r="O27" s="7"/>
      <c r="P27" s="7"/>
      <c r="Q27" s="8"/>
      <c r="R27" s="7"/>
      <c r="S27" s="10"/>
    </row>
    <row r="28" spans="1:19" s="2" customFormat="1">
      <c r="A28" s="11" t="s">
        <v>17</v>
      </c>
      <c r="B28" s="249"/>
      <c r="C28" s="249"/>
      <c r="D28" s="249"/>
      <c r="E28" s="249"/>
      <c r="F28" s="7"/>
      <c r="G28" s="7"/>
      <c r="H28" s="7"/>
      <c r="I28" s="8"/>
      <c r="J28" s="7"/>
      <c r="K28" s="7"/>
      <c r="L28" s="7"/>
      <c r="M28" s="8"/>
      <c r="N28" s="7"/>
      <c r="O28" s="7"/>
      <c r="P28" s="7"/>
      <c r="Q28" s="8"/>
      <c r="R28" s="7"/>
      <c r="S28" s="10"/>
    </row>
    <row r="29" spans="1:19" s="2" customFormat="1" ht="45">
      <c r="A29" s="11" t="s">
        <v>22</v>
      </c>
      <c r="B29" s="249"/>
      <c r="C29" s="249"/>
      <c r="D29" s="249"/>
      <c r="E29" s="249"/>
      <c r="F29" s="7"/>
      <c r="G29" s="7"/>
      <c r="H29" s="7"/>
      <c r="I29" s="8"/>
      <c r="J29" s="7"/>
      <c r="K29" s="7"/>
      <c r="L29" s="7"/>
      <c r="M29" s="8"/>
      <c r="N29" s="7"/>
      <c r="O29" s="7"/>
      <c r="P29" s="7"/>
      <c r="Q29" s="8"/>
      <c r="R29" s="7"/>
      <c r="S29" s="10"/>
    </row>
    <row r="30" spans="1:19" s="2" customFormat="1" ht="60">
      <c r="A30" s="11" t="s">
        <v>23</v>
      </c>
      <c r="B30" s="249"/>
      <c r="C30" s="249"/>
      <c r="D30" s="249"/>
      <c r="E30" s="249"/>
      <c r="F30" s="7"/>
      <c r="G30" s="7"/>
      <c r="H30" s="7"/>
      <c r="I30" s="8"/>
      <c r="J30" s="7"/>
      <c r="K30" s="7"/>
      <c r="L30" s="7"/>
      <c r="M30" s="8"/>
      <c r="N30" s="7"/>
      <c r="O30" s="7"/>
      <c r="P30" s="7"/>
      <c r="Q30" s="8"/>
      <c r="R30" s="7"/>
      <c r="S30" s="10"/>
    </row>
    <row r="31" spans="1:19" s="2" customFormat="1">
      <c r="A31" s="11" t="s">
        <v>17</v>
      </c>
      <c r="B31" s="249" t="s">
        <v>233</v>
      </c>
      <c r="C31" s="249" t="s">
        <v>420</v>
      </c>
      <c r="D31" s="249" t="s">
        <v>418</v>
      </c>
      <c r="E31" s="249" t="s">
        <v>419</v>
      </c>
      <c r="F31" s="309"/>
      <c r="G31" s="309"/>
      <c r="H31" s="309"/>
      <c r="I31" s="8"/>
      <c r="J31" s="7">
        <v>4314</v>
      </c>
      <c r="K31" s="7"/>
      <c r="L31" s="7"/>
      <c r="M31" s="8"/>
      <c r="N31" s="7">
        <v>4314</v>
      </c>
      <c r="O31" s="7"/>
      <c r="P31" s="7"/>
      <c r="Q31" s="8"/>
      <c r="R31" s="7">
        <v>4314</v>
      </c>
      <c r="S31" s="10"/>
    </row>
    <row r="32" spans="1:19" s="2" customFormat="1">
      <c r="A32" s="11" t="s">
        <v>17</v>
      </c>
      <c r="B32" s="249"/>
      <c r="C32" s="249"/>
      <c r="D32" s="249"/>
      <c r="E32" s="249"/>
      <c r="F32" s="7"/>
      <c r="G32" s="7"/>
      <c r="H32" s="7"/>
      <c r="I32" s="8"/>
      <c r="J32" s="7"/>
      <c r="K32" s="7"/>
      <c r="L32" s="7"/>
      <c r="M32" s="8"/>
      <c r="N32" s="7"/>
      <c r="O32" s="7"/>
      <c r="P32" s="7"/>
      <c r="Q32" s="8"/>
      <c r="R32" s="7"/>
      <c r="S32" s="10"/>
    </row>
    <row r="33" spans="1:21" s="2" customFormat="1" ht="60">
      <c r="A33" s="11" t="s">
        <v>24</v>
      </c>
      <c r="B33" s="249"/>
      <c r="C33" s="249"/>
      <c r="D33" s="249"/>
      <c r="E33" s="249"/>
      <c r="F33" s="7"/>
      <c r="G33" s="7"/>
      <c r="H33" s="7"/>
      <c r="I33" s="8"/>
      <c r="J33" s="7">
        <v>4314</v>
      </c>
      <c r="K33" s="7"/>
      <c r="L33" s="7"/>
      <c r="M33" s="8"/>
      <c r="N33" s="7">
        <v>4314</v>
      </c>
      <c r="O33" s="7"/>
      <c r="P33" s="7"/>
      <c r="Q33" s="8"/>
      <c r="R33" s="7">
        <v>4314</v>
      </c>
      <c r="S33" s="10"/>
    </row>
    <row r="34" spans="1:21" s="2" customFormat="1" ht="75">
      <c r="A34" s="11" t="s">
        <v>25</v>
      </c>
      <c r="B34" s="249"/>
      <c r="C34" s="249"/>
      <c r="D34" s="249"/>
      <c r="E34" s="249"/>
      <c r="F34" s="7"/>
      <c r="G34" s="7"/>
      <c r="H34" s="7"/>
      <c r="I34" s="8"/>
      <c r="J34" s="306">
        <f>J35+J36</f>
        <v>5774.5439999999999</v>
      </c>
      <c r="K34" s="7"/>
      <c r="L34" s="7"/>
      <c r="M34" s="8"/>
      <c r="N34" s="306">
        <f>N35+N36</f>
        <v>5774.5439999999999</v>
      </c>
      <c r="O34" s="7"/>
      <c r="P34" s="7"/>
      <c r="Q34" s="8"/>
      <c r="R34" s="306">
        <f>R35+R36</f>
        <v>5774.5439999999999</v>
      </c>
      <c r="S34" s="10"/>
    </row>
    <row r="35" spans="1:21" s="2" customFormat="1">
      <c r="A35" s="11" t="s">
        <v>17</v>
      </c>
      <c r="B35" s="249" t="s">
        <v>233</v>
      </c>
      <c r="C35" s="249" t="s">
        <v>420</v>
      </c>
      <c r="D35" s="249" t="s">
        <v>421</v>
      </c>
      <c r="E35" s="249" t="s">
        <v>419</v>
      </c>
      <c r="F35" s="7">
        <f>F20+F31</f>
        <v>0</v>
      </c>
      <c r="G35" s="294"/>
      <c r="H35" s="294">
        <f t="shared" ref="H35:S35" si="0">H20+H31</f>
        <v>6252</v>
      </c>
      <c r="I35" s="294"/>
      <c r="J35" s="306">
        <f t="shared" si="0"/>
        <v>4451.5439999999999</v>
      </c>
      <c r="K35" s="306">
        <f t="shared" si="0"/>
        <v>0</v>
      </c>
      <c r="L35" s="306">
        <f t="shared" si="0"/>
        <v>6252</v>
      </c>
      <c r="M35" s="306">
        <f t="shared" si="0"/>
        <v>2.1999999999999999E-2</v>
      </c>
      <c r="N35" s="306">
        <f t="shared" si="0"/>
        <v>4451.5439999999999</v>
      </c>
      <c r="O35" s="306"/>
      <c r="P35" s="306">
        <f t="shared" si="0"/>
        <v>6252</v>
      </c>
      <c r="Q35" s="306"/>
      <c r="R35" s="306">
        <f t="shared" si="0"/>
        <v>4451.5439999999999</v>
      </c>
      <c r="S35" s="306">
        <f t="shared" si="0"/>
        <v>0</v>
      </c>
    </row>
    <row r="36" spans="1:21" s="2" customFormat="1">
      <c r="A36" s="11" t="s">
        <v>17</v>
      </c>
      <c r="B36" s="249" t="s">
        <v>412</v>
      </c>
      <c r="C36" s="249" t="s">
        <v>413</v>
      </c>
      <c r="D36" s="249" t="s">
        <v>421</v>
      </c>
      <c r="E36" s="249" t="s">
        <v>419</v>
      </c>
      <c r="F36" s="7">
        <f>H19</f>
        <v>13230</v>
      </c>
      <c r="G36" s="294"/>
      <c r="H36" s="294">
        <f t="shared" ref="H36:S36" si="1">J19</f>
        <v>1323</v>
      </c>
      <c r="I36" s="294"/>
      <c r="J36" s="306">
        <v>1323</v>
      </c>
      <c r="K36" s="306">
        <f t="shared" si="1"/>
        <v>0.1</v>
      </c>
      <c r="L36" s="306">
        <f t="shared" si="1"/>
        <v>1323</v>
      </c>
      <c r="M36" s="306">
        <f t="shared" si="1"/>
        <v>0</v>
      </c>
      <c r="N36" s="306">
        <f>N19</f>
        <v>1323</v>
      </c>
      <c r="O36" s="306"/>
      <c r="P36" s="306">
        <f t="shared" si="1"/>
        <v>1323</v>
      </c>
      <c r="Q36" s="306"/>
      <c r="R36" s="306">
        <f>R19</f>
        <v>1323</v>
      </c>
      <c r="S36" s="306">
        <f t="shared" si="1"/>
        <v>0</v>
      </c>
    </row>
    <row r="37" spans="1:21" s="2" customFormat="1">
      <c r="A37" s="11" t="s">
        <v>17</v>
      </c>
      <c r="B37" s="249"/>
      <c r="C37" s="249"/>
      <c r="D37" s="249"/>
      <c r="E37" s="249"/>
      <c r="F37" s="7"/>
      <c r="G37" s="7"/>
      <c r="H37" s="7"/>
      <c r="I37" s="8"/>
      <c r="J37" s="7"/>
      <c r="K37" s="7"/>
      <c r="L37" s="7"/>
      <c r="M37" s="8"/>
      <c r="N37" s="7"/>
      <c r="O37" s="7"/>
      <c r="P37" s="7"/>
      <c r="Q37" s="8"/>
      <c r="R37" s="7"/>
      <c r="S37" s="10"/>
    </row>
    <row r="38" spans="1:21" s="2" customFormat="1">
      <c r="A38" s="12" t="s">
        <v>26</v>
      </c>
      <c r="B38" s="307"/>
      <c r="C38" s="307"/>
      <c r="D38" s="307"/>
      <c r="E38" s="308">
        <v>290</v>
      </c>
      <c r="F38" s="13">
        <f>F35+F36</f>
        <v>13230</v>
      </c>
      <c r="G38" s="13">
        <f t="shared" ref="G38:S38" si="2">G35+G36</f>
        <v>0</v>
      </c>
      <c r="H38" s="13">
        <f t="shared" si="2"/>
        <v>7575</v>
      </c>
      <c r="I38" s="13">
        <f t="shared" si="2"/>
        <v>0</v>
      </c>
      <c r="J38" s="13">
        <f t="shared" si="2"/>
        <v>5774.5439999999999</v>
      </c>
      <c r="K38" s="13">
        <f t="shared" si="2"/>
        <v>0.1</v>
      </c>
      <c r="L38" s="13">
        <f t="shared" si="2"/>
        <v>7575</v>
      </c>
      <c r="M38" s="13">
        <f t="shared" si="2"/>
        <v>2.1999999999999999E-2</v>
      </c>
      <c r="N38" s="13">
        <f t="shared" si="2"/>
        <v>5774.5439999999999</v>
      </c>
      <c r="O38" s="13"/>
      <c r="P38" s="13">
        <f t="shared" si="2"/>
        <v>7575</v>
      </c>
      <c r="Q38" s="13">
        <f t="shared" si="2"/>
        <v>0</v>
      </c>
      <c r="R38" s="13">
        <f t="shared" si="2"/>
        <v>5774.5439999999999</v>
      </c>
      <c r="S38" s="13">
        <f t="shared" si="2"/>
        <v>0</v>
      </c>
    </row>
    <row r="40" spans="1:21" s="2" customFormat="1" ht="16.5" customHeight="1">
      <c r="A40" s="6" t="s">
        <v>27</v>
      </c>
    </row>
    <row r="41" spans="1:21" s="16" customFormat="1" ht="36" customHeight="1">
      <c r="A41" s="552" t="s">
        <v>28</v>
      </c>
      <c r="B41" s="552"/>
      <c r="C41" s="552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</row>
    <row r="42" spans="1:21" ht="24.75" customHeight="1">
      <c r="A42" s="17"/>
    </row>
    <row r="43" spans="1:21" s="21" customFormat="1" ht="18" customHeight="1">
      <c r="A43" s="446" t="s">
        <v>29</v>
      </c>
      <c r="B43" s="446"/>
      <c r="C43" s="446"/>
      <c r="D43" s="446"/>
      <c r="E43" s="18"/>
      <c r="F43" s="19"/>
      <c r="G43" s="19"/>
      <c r="H43" s="20"/>
      <c r="I43" s="20"/>
      <c r="J43" s="19"/>
      <c r="K43" s="20"/>
      <c r="L43" s="20"/>
      <c r="M43" s="20"/>
      <c r="N43" s="20"/>
      <c r="O43" s="20"/>
      <c r="P43" s="20"/>
      <c r="Q43" s="20"/>
      <c r="R43" s="20"/>
      <c r="T43" s="20"/>
      <c r="U43" s="20"/>
    </row>
    <row r="44" spans="1:21" s="21" customFormat="1" ht="15" customHeight="1">
      <c r="A44" s="447" t="s">
        <v>406</v>
      </c>
      <c r="B44" s="447"/>
      <c r="C44" s="447"/>
      <c r="D44" s="447"/>
      <c r="E44" s="447"/>
      <c r="F44" s="448" t="s">
        <v>30</v>
      </c>
      <c r="G44" s="448"/>
      <c r="H44" s="449"/>
      <c r="I44" s="22"/>
      <c r="J44" s="23" t="s">
        <v>31</v>
      </c>
      <c r="K44" s="24"/>
      <c r="L44" s="24"/>
      <c r="M44" s="24"/>
      <c r="N44" s="24"/>
      <c r="O44" s="24"/>
      <c r="P44" s="24"/>
      <c r="Q44" s="24"/>
      <c r="R44" s="24"/>
      <c r="T44" s="24"/>
      <c r="U44" s="24"/>
    </row>
    <row r="45" spans="1:21" s="21" customFormat="1">
      <c r="F45" s="24"/>
      <c r="G45" s="24"/>
      <c r="H45" s="25"/>
      <c r="I45" s="25"/>
      <c r="J45" s="23"/>
      <c r="K45" s="26"/>
      <c r="L45" s="26"/>
      <c r="M45" s="26"/>
      <c r="N45" s="26"/>
      <c r="O45" s="26"/>
      <c r="P45" s="26"/>
      <c r="Q45" s="26"/>
      <c r="R45" s="26"/>
      <c r="T45" s="26"/>
      <c r="U45" s="26"/>
    </row>
    <row r="46" spans="1:21" s="21" customFormat="1">
      <c r="A46" s="450" t="s">
        <v>32</v>
      </c>
      <c r="B46" s="450"/>
      <c r="C46" s="450"/>
      <c r="D46" s="450"/>
      <c r="E46" s="27"/>
      <c r="F46" s="28"/>
      <c r="G46" s="28"/>
      <c r="H46" s="29"/>
      <c r="I46" s="29"/>
      <c r="J46" s="28"/>
      <c r="K46" s="20"/>
      <c r="L46" s="20"/>
      <c r="M46" s="20"/>
      <c r="N46" s="20"/>
      <c r="O46" s="20"/>
      <c r="P46" s="20"/>
      <c r="Q46" s="20"/>
      <c r="R46" s="20"/>
      <c r="T46" s="20"/>
      <c r="U46" s="20"/>
    </row>
    <row r="47" spans="1:21" s="21" customFormat="1">
      <c r="F47" s="448" t="s">
        <v>30</v>
      </c>
      <c r="G47" s="448"/>
      <c r="H47" s="449"/>
      <c r="I47" s="22"/>
      <c r="J47" s="23" t="s">
        <v>31</v>
      </c>
      <c r="K47" s="24"/>
      <c r="L47" s="24"/>
      <c r="M47" s="24"/>
      <c r="N47" s="24"/>
      <c r="O47" s="24"/>
      <c r="P47" s="24"/>
      <c r="Q47" s="24"/>
      <c r="R47" s="24"/>
      <c r="T47" s="24"/>
      <c r="U47" s="24"/>
    </row>
    <row r="48" spans="1:21" s="21" customFormat="1">
      <c r="A48" s="437" t="s">
        <v>33</v>
      </c>
      <c r="B48" s="437"/>
      <c r="C48" s="437"/>
      <c r="D48" s="437"/>
      <c r="E48" s="30"/>
      <c r="H48" s="31"/>
      <c r="I48" s="31"/>
      <c r="S48" s="32"/>
      <c r="T48" s="32"/>
      <c r="U48" s="32"/>
    </row>
  </sheetData>
  <mergeCells count="21">
    <mergeCell ref="A48:D48"/>
    <mergeCell ref="A41:S41"/>
    <mergeCell ref="A43:D43"/>
    <mergeCell ref="A44:E44"/>
    <mergeCell ref="F44:H44"/>
    <mergeCell ref="A46:D46"/>
    <mergeCell ref="F47:H47"/>
    <mergeCell ref="D7:S7"/>
    <mergeCell ref="A9:S9"/>
    <mergeCell ref="A15:A16"/>
    <mergeCell ref="B15:E15"/>
    <mergeCell ref="F15:G15"/>
    <mergeCell ref="H15:K15"/>
    <mergeCell ref="L15:O15"/>
    <mergeCell ref="P15:S15"/>
    <mergeCell ref="D6:S6"/>
    <mergeCell ref="D1:S1"/>
    <mergeCell ref="D2:S2"/>
    <mergeCell ref="D3:S3"/>
    <mergeCell ref="D4:S4"/>
    <mergeCell ref="D5:S5"/>
  </mergeCells>
  <pageMargins left="0.7" right="0.7" top="0.75" bottom="0.75" header="0.3" footer="0.3"/>
  <pageSetup paperSize="9" scale="44" orientation="portrait" r:id="rId1"/>
  <headerFooter>
    <oddHeader>&amp;C&amp;24 36</oddHeader>
  </headerFooter>
  <colBreaks count="1" manualBreakCount="1">
    <brk id="1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B1:CI30"/>
  <sheetViews>
    <sheetView view="pageBreakPreview" topLeftCell="A13" zoomScale="80" zoomScaleSheetLayoutView="80" workbookViewId="0">
      <selection activeCell="BF1" sqref="BF1:CG1"/>
    </sheetView>
  </sheetViews>
  <sheetFormatPr defaultColWidth="2.85546875" defaultRowHeight="18.75"/>
  <cols>
    <col min="1" max="16384" width="2.85546875" style="132"/>
  </cols>
  <sheetData>
    <row r="1" spans="2:87" ht="121.5" customHeight="1">
      <c r="BB1" s="155"/>
      <c r="BC1" s="155"/>
      <c r="BD1" s="155"/>
      <c r="BE1" s="155"/>
      <c r="BF1" s="614" t="s">
        <v>402</v>
      </c>
      <c r="BG1" s="614"/>
      <c r="BH1" s="614"/>
      <c r="BI1" s="614"/>
      <c r="BJ1" s="614"/>
      <c r="BK1" s="614"/>
      <c r="BL1" s="614"/>
      <c r="BM1" s="614"/>
      <c r="BN1" s="614"/>
      <c r="BO1" s="614"/>
      <c r="BP1" s="614"/>
      <c r="BQ1" s="614"/>
      <c r="BR1" s="614"/>
      <c r="BS1" s="614"/>
      <c r="BT1" s="614"/>
      <c r="BU1" s="614"/>
      <c r="BV1" s="614"/>
      <c r="BW1" s="614"/>
      <c r="BX1" s="614"/>
      <c r="BY1" s="614"/>
      <c r="BZ1" s="614"/>
      <c r="CA1" s="614"/>
      <c r="CB1" s="614"/>
      <c r="CC1" s="614"/>
      <c r="CD1" s="614"/>
      <c r="CE1" s="614"/>
      <c r="CF1" s="614"/>
      <c r="CG1" s="614"/>
    </row>
    <row r="2" spans="2:87" ht="44.25" customHeight="1">
      <c r="B2" s="615" t="s">
        <v>181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615"/>
      <c r="AH2" s="615"/>
      <c r="AI2" s="615"/>
      <c r="AJ2" s="615"/>
      <c r="AK2" s="615"/>
      <c r="AL2" s="615"/>
      <c r="AM2" s="615"/>
      <c r="AN2" s="615"/>
      <c r="AO2" s="615"/>
      <c r="AP2" s="615"/>
      <c r="AQ2" s="615"/>
      <c r="AR2" s="615"/>
      <c r="AS2" s="615"/>
      <c r="AT2" s="615"/>
      <c r="AU2" s="615"/>
      <c r="AV2" s="615"/>
      <c r="AW2" s="615"/>
      <c r="AX2" s="615"/>
      <c r="AY2" s="615"/>
      <c r="AZ2" s="615"/>
      <c r="BA2" s="615"/>
      <c r="BB2" s="615"/>
      <c r="BC2" s="615"/>
      <c r="BD2" s="615"/>
      <c r="BE2" s="615"/>
      <c r="BF2" s="615"/>
      <c r="BG2" s="615"/>
      <c r="BH2" s="615"/>
      <c r="BI2" s="615"/>
      <c r="BJ2" s="615"/>
      <c r="BK2" s="615"/>
      <c r="BL2" s="615"/>
      <c r="BM2" s="615"/>
      <c r="BN2" s="615"/>
      <c r="BO2" s="615"/>
      <c r="BP2" s="615"/>
      <c r="BQ2" s="615"/>
      <c r="BR2" s="615"/>
      <c r="BS2" s="615"/>
      <c r="BT2" s="615"/>
      <c r="BU2" s="615"/>
      <c r="BV2" s="615"/>
      <c r="BW2" s="615"/>
      <c r="BX2" s="615"/>
      <c r="BY2" s="615"/>
      <c r="BZ2" s="615"/>
      <c r="CA2" s="615"/>
      <c r="CB2" s="615"/>
      <c r="CC2" s="615"/>
      <c r="CD2" s="615"/>
      <c r="CE2" s="615"/>
      <c r="CF2" s="615"/>
      <c r="CG2" s="615"/>
      <c r="CH2" s="615"/>
      <c r="CI2" s="154"/>
    </row>
    <row r="3" spans="2:87" ht="18" customHeight="1" thickBot="1">
      <c r="B3" s="133"/>
      <c r="C3" s="133"/>
      <c r="D3" s="133"/>
      <c r="E3" s="133"/>
      <c r="F3" s="133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616"/>
      <c r="BN3" s="616"/>
      <c r="BO3" s="616"/>
      <c r="BP3" s="616"/>
      <c r="BQ3" s="616"/>
      <c r="BR3" s="616"/>
      <c r="BS3" s="616"/>
      <c r="BT3" s="616"/>
      <c r="BU3" s="617"/>
      <c r="BV3" s="618" t="s">
        <v>134</v>
      </c>
      <c r="BW3" s="619"/>
      <c r="BX3" s="619"/>
      <c r="BY3" s="619"/>
      <c r="BZ3" s="619"/>
      <c r="CA3" s="619"/>
      <c r="CB3" s="619"/>
      <c r="CC3" s="619"/>
      <c r="CD3" s="619"/>
      <c r="CE3" s="619"/>
      <c r="CF3" s="619"/>
      <c r="CG3" s="620"/>
      <c r="CH3" s="133"/>
      <c r="CI3" s="133"/>
    </row>
    <row r="4" spans="2:87" ht="18" customHeight="1">
      <c r="B4" s="135"/>
      <c r="C4" s="136"/>
      <c r="D4" s="136"/>
      <c r="E4" s="136"/>
      <c r="F4" s="136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621" t="s">
        <v>182</v>
      </c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621"/>
      <c r="AN4" s="621"/>
      <c r="AO4" s="621"/>
      <c r="AP4" s="621"/>
      <c r="AQ4" s="621"/>
      <c r="AR4" s="621"/>
      <c r="AS4" s="621"/>
      <c r="AT4" s="621"/>
      <c r="AU4" s="621"/>
      <c r="AV4" s="621"/>
      <c r="AW4" s="621"/>
      <c r="AX4" s="621"/>
      <c r="AY4" s="621"/>
      <c r="AZ4" s="621"/>
      <c r="BA4" s="621"/>
      <c r="BB4" s="621"/>
      <c r="BC4" s="621"/>
      <c r="BD4" s="621"/>
      <c r="BE4" s="621"/>
      <c r="BF4" s="621"/>
      <c r="BG4" s="621"/>
      <c r="BH4" s="621"/>
      <c r="BI4" s="621"/>
      <c r="BJ4" s="621"/>
      <c r="BK4" s="137"/>
      <c r="BL4" s="137"/>
      <c r="BM4" s="608" t="s">
        <v>135</v>
      </c>
      <c r="BN4" s="608"/>
      <c r="BO4" s="608"/>
      <c r="BP4" s="608"/>
      <c r="BQ4" s="608"/>
      <c r="BR4" s="608"/>
      <c r="BS4" s="608"/>
      <c r="BT4" s="608"/>
      <c r="BU4" s="609"/>
      <c r="BV4" s="610"/>
      <c r="BW4" s="611"/>
      <c r="BX4" s="611"/>
      <c r="BY4" s="611"/>
      <c r="BZ4" s="611"/>
      <c r="CA4" s="611"/>
      <c r="CB4" s="611"/>
      <c r="CC4" s="611"/>
      <c r="CD4" s="611"/>
      <c r="CE4" s="611"/>
      <c r="CF4" s="611"/>
      <c r="CG4" s="612"/>
    </row>
    <row r="5" spans="2:87" ht="18" customHeight="1">
      <c r="B5" s="138" t="s">
        <v>65</v>
      </c>
      <c r="C5" s="138"/>
      <c r="D5" s="138"/>
      <c r="E5" s="138"/>
      <c r="F5" s="138"/>
      <c r="G5" s="138"/>
      <c r="H5" s="138"/>
      <c r="I5" s="138"/>
      <c r="J5" s="138"/>
      <c r="K5" s="139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38"/>
      <c r="BL5" s="138"/>
      <c r="BM5" s="608" t="s">
        <v>136</v>
      </c>
      <c r="BN5" s="608"/>
      <c r="BO5" s="608"/>
      <c r="BP5" s="608"/>
      <c r="BQ5" s="608"/>
      <c r="BR5" s="608"/>
      <c r="BS5" s="608"/>
      <c r="BT5" s="608"/>
      <c r="BU5" s="609"/>
      <c r="BV5" s="610"/>
      <c r="BW5" s="611"/>
      <c r="BX5" s="611"/>
      <c r="BY5" s="611"/>
      <c r="BZ5" s="611"/>
      <c r="CA5" s="611"/>
      <c r="CB5" s="611"/>
      <c r="CC5" s="611"/>
      <c r="CD5" s="611"/>
      <c r="CE5" s="611"/>
      <c r="CF5" s="611"/>
      <c r="CG5" s="612"/>
    </row>
    <row r="6" spans="2:87" ht="18" customHeight="1">
      <c r="B6" s="138" t="s">
        <v>137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1"/>
      <c r="BJ6" s="141"/>
      <c r="BK6" s="138"/>
      <c r="BL6" s="138"/>
      <c r="BM6" s="608" t="s">
        <v>165</v>
      </c>
      <c r="BN6" s="608"/>
      <c r="BO6" s="608"/>
      <c r="BP6" s="608"/>
      <c r="BQ6" s="608"/>
      <c r="BR6" s="608"/>
      <c r="BS6" s="608"/>
      <c r="BT6" s="608"/>
      <c r="BU6" s="609"/>
      <c r="BV6" s="610"/>
      <c r="BW6" s="611"/>
      <c r="BX6" s="611"/>
      <c r="BY6" s="611"/>
      <c r="BZ6" s="611"/>
      <c r="CA6" s="611"/>
      <c r="CB6" s="611"/>
      <c r="CC6" s="611"/>
      <c r="CD6" s="611"/>
      <c r="CE6" s="611"/>
      <c r="CF6" s="611"/>
      <c r="CG6" s="612"/>
    </row>
    <row r="7" spans="2:87" ht="18" customHeight="1">
      <c r="B7" s="139" t="s">
        <v>138</v>
      </c>
      <c r="C7" s="139"/>
      <c r="D7" s="139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40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38"/>
      <c r="BL7" s="138"/>
      <c r="BM7" s="608" t="s">
        <v>165</v>
      </c>
      <c r="BN7" s="608"/>
      <c r="BO7" s="608"/>
      <c r="BP7" s="608"/>
      <c r="BQ7" s="608"/>
      <c r="BR7" s="608"/>
      <c r="BS7" s="608"/>
      <c r="BT7" s="608"/>
      <c r="BU7" s="609"/>
      <c r="BV7" s="610"/>
      <c r="BW7" s="611"/>
      <c r="BX7" s="611"/>
      <c r="BY7" s="611"/>
      <c r="BZ7" s="611"/>
      <c r="CA7" s="611"/>
      <c r="CB7" s="611"/>
      <c r="CC7" s="611"/>
      <c r="CD7" s="611"/>
      <c r="CE7" s="611"/>
      <c r="CF7" s="611"/>
      <c r="CG7" s="612"/>
    </row>
    <row r="8" spans="2:87" ht="18" customHeight="1">
      <c r="B8" s="138" t="s">
        <v>174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38"/>
      <c r="BL8" s="138"/>
      <c r="BM8" s="608" t="s">
        <v>165</v>
      </c>
      <c r="BN8" s="608"/>
      <c r="BO8" s="608"/>
      <c r="BP8" s="608"/>
      <c r="BQ8" s="608"/>
      <c r="BR8" s="608"/>
      <c r="BS8" s="608"/>
      <c r="BT8" s="608"/>
      <c r="BU8" s="609"/>
      <c r="BV8" s="610"/>
      <c r="BW8" s="611"/>
      <c r="BX8" s="611"/>
      <c r="BY8" s="611"/>
      <c r="BZ8" s="611"/>
      <c r="CA8" s="611"/>
      <c r="CB8" s="611"/>
      <c r="CC8" s="611"/>
      <c r="CD8" s="611"/>
      <c r="CE8" s="611"/>
      <c r="CF8" s="611"/>
      <c r="CG8" s="612"/>
    </row>
    <row r="9" spans="2:87" ht="18" customHeight="1">
      <c r="B9" s="138" t="s">
        <v>140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613" t="s">
        <v>183</v>
      </c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3"/>
      <c r="AB9" s="613"/>
      <c r="AC9" s="613"/>
      <c r="AD9" s="613"/>
      <c r="AE9" s="613"/>
      <c r="AF9" s="613"/>
      <c r="AG9" s="613"/>
      <c r="AH9" s="613"/>
      <c r="AI9" s="613"/>
      <c r="AJ9" s="613"/>
      <c r="AK9" s="613"/>
      <c r="AL9" s="613"/>
      <c r="AM9" s="613"/>
      <c r="AN9" s="613"/>
      <c r="AO9" s="613"/>
      <c r="AP9" s="613"/>
      <c r="AQ9" s="613"/>
      <c r="AR9" s="613"/>
      <c r="AS9" s="613"/>
      <c r="AT9" s="613"/>
      <c r="AU9" s="613"/>
      <c r="AV9" s="613"/>
      <c r="AW9" s="613"/>
      <c r="AX9" s="613"/>
      <c r="AY9" s="613"/>
      <c r="AZ9" s="613"/>
      <c r="BA9" s="613"/>
      <c r="BB9" s="613"/>
      <c r="BC9" s="613"/>
      <c r="BD9" s="613"/>
      <c r="BE9" s="613"/>
      <c r="BF9" s="613"/>
      <c r="BG9" s="613"/>
      <c r="BH9" s="613"/>
      <c r="BI9" s="613"/>
      <c r="BJ9" s="613"/>
      <c r="BK9" s="138"/>
      <c r="BL9" s="138"/>
      <c r="BM9" s="608" t="s">
        <v>165</v>
      </c>
      <c r="BN9" s="608"/>
      <c r="BO9" s="608"/>
      <c r="BP9" s="608"/>
      <c r="BQ9" s="608"/>
      <c r="BR9" s="608"/>
      <c r="BS9" s="608"/>
      <c r="BT9" s="608"/>
      <c r="BU9" s="609"/>
      <c r="BV9" s="605">
        <v>853</v>
      </c>
      <c r="BW9" s="606"/>
      <c r="BX9" s="606"/>
      <c r="BY9" s="606"/>
      <c r="BZ9" s="606"/>
      <c r="CA9" s="606"/>
      <c r="CB9" s="606"/>
      <c r="CC9" s="606"/>
      <c r="CD9" s="606"/>
      <c r="CE9" s="606"/>
      <c r="CF9" s="606"/>
      <c r="CG9" s="607"/>
    </row>
    <row r="10" spans="2:87" ht="18" customHeight="1">
      <c r="B10" s="593" t="s">
        <v>141</v>
      </c>
      <c r="C10" s="593"/>
      <c r="D10" s="593"/>
      <c r="E10" s="593"/>
      <c r="F10" s="593"/>
      <c r="G10" s="593"/>
      <c r="H10" s="593"/>
      <c r="I10" s="593"/>
      <c r="J10" s="593"/>
      <c r="K10" s="593"/>
      <c r="L10" s="138"/>
      <c r="M10" s="138"/>
      <c r="N10" s="138"/>
      <c r="O10" s="603"/>
      <c r="P10" s="603"/>
      <c r="Q10" s="603"/>
      <c r="R10" s="603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03"/>
      <c r="AE10" s="603"/>
      <c r="AF10" s="603"/>
      <c r="AG10" s="603"/>
      <c r="AH10" s="603"/>
      <c r="AI10" s="603"/>
      <c r="AJ10" s="603"/>
      <c r="AK10" s="603"/>
      <c r="AL10" s="603"/>
      <c r="AM10" s="603"/>
      <c r="AN10" s="603"/>
      <c r="AO10" s="603"/>
      <c r="AP10" s="603"/>
      <c r="AQ10" s="603"/>
      <c r="AR10" s="603"/>
      <c r="AS10" s="603"/>
      <c r="AT10" s="603"/>
      <c r="AU10" s="603"/>
      <c r="AV10" s="603"/>
      <c r="AW10" s="603"/>
      <c r="AX10" s="603"/>
      <c r="AY10" s="603"/>
      <c r="AZ10" s="603"/>
      <c r="BA10" s="603"/>
      <c r="BB10" s="603"/>
      <c r="BC10" s="603"/>
      <c r="BD10" s="603"/>
      <c r="BE10" s="603"/>
      <c r="BF10" s="603"/>
      <c r="BG10" s="603"/>
      <c r="BH10" s="603"/>
      <c r="BI10" s="603"/>
      <c r="BJ10" s="603"/>
      <c r="BK10" s="138"/>
      <c r="BL10" s="138"/>
      <c r="BV10" s="605"/>
      <c r="BW10" s="606"/>
      <c r="BX10" s="606"/>
      <c r="BY10" s="606"/>
      <c r="BZ10" s="606"/>
      <c r="CA10" s="606"/>
      <c r="CB10" s="606"/>
      <c r="CC10" s="606"/>
      <c r="CD10" s="606"/>
      <c r="CE10" s="606"/>
      <c r="CF10" s="606"/>
      <c r="CG10" s="607"/>
    </row>
    <row r="11" spans="2:87" ht="23.25" customHeight="1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6"/>
      <c r="Z11" s="586"/>
      <c r="AA11" s="586"/>
      <c r="AB11" s="586"/>
      <c r="AC11" s="586"/>
      <c r="AD11" s="586"/>
      <c r="AE11" s="586"/>
      <c r="AF11" s="586"/>
      <c r="AG11" s="586"/>
      <c r="AH11" s="586"/>
      <c r="AI11" s="586"/>
      <c r="AJ11" s="586"/>
      <c r="AK11" s="586"/>
      <c r="AL11" s="586"/>
      <c r="AM11" s="586"/>
      <c r="AN11" s="586"/>
      <c r="AO11" s="586"/>
      <c r="AP11" s="586"/>
      <c r="AQ11" s="586"/>
      <c r="AR11" s="586"/>
      <c r="AS11" s="586"/>
      <c r="AT11" s="586"/>
      <c r="AU11" s="586"/>
      <c r="AV11" s="586"/>
      <c r="AW11" s="586"/>
      <c r="AX11" s="586"/>
      <c r="AY11" s="586"/>
      <c r="AZ11" s="586"/>
      <c r="BA11" s="586"/>
      <c r="BB11" s="586"/>
      <c r="BC11" s="586"/>
      <c r="BD11" s="586"/>
      <c r="BE11" s="586"/>
      <c r="BF11" s="586"/>
      <c r="BG11" s="586"/>
      <c r="BH11" s="586"/>
      <c r="BI11" s="586"/>
      <c r="BJ11" s="586"/>
      <c r="BK11" s="138"/>
      <c r="BL11" s="138"/>
      <c r="BV11" s="587">
        <v>383</v>
      </c>
      <c r="BW11" s="588"/>
      <c r="BX11" s="588"/>
      <c r="BY11" s="588"/>
      <c r="BZ11" s="588"/>
      <c r="CA11" s="588"/>
      <c r="CB11" s="588"/>
      <c r="CC11" s="588"/>
      <c r="CD11" s="588"/>
      <c r="CE11" s="588"/>
      <c r="CF11" s="588"/>
      <c r="CG11" s="589"/>
    </row>
    <row r="12" spans="2:87" ht="18" customHeight="1" thickBot="1">
      <c r="B12" s="139" t="s">
        <v>175</v>
      </c>
      <c r="C12" s="139"/>
      <c r="D12" s="139"/>
      <c r="E12" s="139"/>
      <c r="F12" s="139"/>
      <c r="G12" s="139"/>
      <c r="H12" s="139"/>
      <c r="I12" s="139"/>
      <c r="J12" s="139"/>
      <c r="K12" s="138"/>
      <c r="L12" s="138"/>
      <c r="M12" s="138"/>
      <c r="O12" s="593" t="s">
        <v>142</v>
      </c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593"/>
      <c r="AG12" s="593"/>
      <c r="AH12" s="593"/>
      <c r="AI12" s="593"/>
      <c r="AJ12" s="593"/>
      <c r="AK12" s="593"/>
      <c r="AL12" s="593"/>
      <c r="AM12" s="593"/>
      <c r="AN12" s="593"/>
      <c r="AO12" s="593"/>
      <c r="AP12" s="593"/>
      <c r="AQ12" s="593"/>
      <c r="AR12" s="593"/>
      <c r="AS12" s="593"/>
      <c r="AT12" s="593"/>
      <c r="AU12" s="593"/>
      <c r="AV12" s="593"/>
      <c r="AW12" s="593"/>
      <c r="AX12" s="593"/>
      <c r="AY12" s="593"/>
      <c r="AZ12" s="593"/>
      <c r="BA12" s="593"/>
      <c r="BB12" s="593"/>
      <c r="BC12" s="593"/>
      <c r="BD12" s="593"/>
      <c r="BE12" s="593"/>
      <c r="BF12" s="593"/>
      <c r="BG12" s="593"/>
      <c r="BH12" s="593"/>
      <c r="BI12" s="593"/>
      <c r="BJ12" s="593"/>
      <c r="BK12" s="138"/>
      <c r="BL12" s="138"/>
      <c r="BM12" s="594" t="s">
        <v>176</v>
      </c>
      <c r="BN12" s="594"/>
      <c r="BO12" s="594"/>
      <c r="BP12" s="594"/>
      <c r="BQ12" s="594"/>
      <c r="BR12" s="594"/>
      <c r="BS12" s="594"/>
      <c r="BT12" s="594"/>
      <c r="BU12" s="595"/>
      <c r="BV12" s="590"/>
      <c r="BW12" s="591"/>
      <c r="BX12" s="591"/>
      <c r="BY12" s="591"/>
      <c r="BZ12" s="591"/>
      <c r="CA12" s="591"/>
      <c r="CB12" s="591"/>
      <c r="CC12" s="591"/>
      <c r="CD12" s="591"/>
      <c r="CE12" s="591"/>
      <c r="CF12" s="591"/>
      <c r="CG12" s="592"/>
    </row>
    <row r="13" spans="2:87" ht="11.25" customHeight="1">
      <c r="B13" s="142"/>
      <c r="C13" s="142"/>
      <c r="D13" s="142"/>
      <c r="E13" s="142"/>
      <c r="F13" s="142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42"/>
      <c r="CF13" s="142"/>
      <c r="CG13" s="142"/>
      <c r="CH13" s="142"/>
      <c r="CI13" s="143"/>
    </row>
    <row r="14" spans="2:87" s="159" customFormat="1" ht="20.100000000000001" customHeight="1">
      <c r="B14" s="156" t="s">
        <v>184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7"/>
      <c r="CI14" s="158"/>
    </row>
    <row r="15" spans="2:87" s="144" customFormat="1" ht="4.9000000000000004" customHeight="1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</row>
    <row r="16" spans="2:87" s="144" customFormat="1">
      <c r="B16" s="596" t="s">
        <v>179</v>
      </c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7"/>
      <c r="R16" s="597"/>
      <c r="S16" s="597"/>
      <c r="T16" s="597"/>
      <c r="U16" s="597"/>
      <c r="V16" s="597"/>
      <c r="W16" s="597"/>
      <c r="X16" s="597"/>
      <c r="Y16" s="597"/>
      <c r="Z16" s="597"/>
      <c r="AA16" s="597"/>
      <c r="AB16" s="597"/>
      <c r="AC16" s="597"/>
      <c r="AD16" s="597"/>
      <c r="AE16" s="597"/>
      <c r="AF16" s="597"/>
      <c r="AG16" s="597"/>
      <c r="AH16" s="597"/>
      <c r="AI16" s="597"/>
      <c r="AJ16" s="597"/>
      <c r="AK16" s="597"/>
      <c r="AL16" s="597"/>
      <c r="AM16" s="597"/>
      <c r="AN16" s="597"/>
      <c r="AO16" s="597"/>
      <c r="AP16" s="597"/>
      <c r="AQ16" s="597"/>
      <c r="AR16" s="597"/>
      <c r="AS16" s="597"/>
      <c r="AT16" s="597"/>
      <c r="AU16" s="597"/>
      <c r="AV16" s="598"/>
      <c r="AW16" s="596" t="s">
        <v>144</v>
      </c>
      <c r="AX16" s="597"/>
      <c r="AY16" s="597"/>
      <c r="AZ16" s="597"/>
      <c r="BA16" s="598"/>
      <c r="BB16" s="566" t="s">
        <v>145</v>
      </c>
      <c r="BC16" s="567"/>
      <c r="BD16" s="567"/>
      <c r="BE16" s="567"/>
      <c r="BF16" s="567"/>
      <c r="BG16" s="567"/>
      <c r="BH16" s="567"/>
      <c r="BI16" s="567"/>
      <c r="BJ16" s="567"/>
      <c r="BK16" s="567"/>
      <c r="BL16" s="567"/>
      <c r="BM16" s="567"/>
      <c r="BN16" s="567"/>
      <c r="BO16" s="567"/>
      <c r="BP16" s="567"/>
      <c r="BQ16" s="567"/>
      <c r="BR16" s="567"/>
      <c r="BS16" s="567"/>
      <c r="BT16" s="567"/>
      <c r="BU16" s="567"/>
      <c r="BV16" s="567"/>
      <c r="BW16" s="567"/>
      <c r="BX16" s="567"/>
      <c r="BY16" s="567"/>
      <c r="BZ16" s="567"/>
      <c r="CA16" s="567"/>
      <c r="CB16" s="567"/>
      <c r="CC16" s="567"/>
      <c r="CD16" s="567"/>
      <c r="CE16" s="567"/>
      <c r="CF16" s="567"/>
      <c r="CG16" s="568"/>
      <c r="CH16" s="145"/>
    </row>
    <row r="17" spans="2:86" s="144" customFormat="1" ht="74.25" customHeight="1">
      <c r="B17" s="599"/>
      <c r="C17" s="600"/>
      <c r="D17" s="600"/>
      <c r="E17" s="600"/>
      <c r="F17" s="600"/>
      <c r="G17" s="600"/>
      <c r="H17" s="600"/>
      <c r="I17" s="600"/>
      <c r="J17" s="600"/>
      <c r="K17" s="600"/>
      <c r="L17" s="600"/>
      <c r="M17" s="600"/>
      <c r="N17" s="600"/>
      <c r="O17" s="600"/>
      <c r="P17" s="600"/>
      <c r="Q17" s="600"/>
      <c r="R17" s="600"/>
      <c r="S17" s="600"/>
      <c r="T17" s="600"/>
      <c r="U17" s="600"/>
      <c r="V17" s="600"/>
      <c r="W17" s="600"/>
      <c r="X17" s="600"/>
      <c r="Y17" s="600"/>
      <c r="Z17" s="600"/>
      <c r="AA17" s="600"/>
      <c r="AB17" s="600"/>
      <c r="AC17" s="600"/>
      <c r="AD17" s="600"/>
      <c r="AE17" s="600"/>
      <c r="AF17" s="600"/>
      <c r="AG17" s="600"/>
      <c r="AH17" s="600"/>
      <c r="AI17" s="600"/>
      <c r="AJ17" s="600"/>
      <c r="AK17" s="600"/>
      <c r="AL17" s="600"/>
      <c r="AM17" s="600"/>
      <c r="AN17" s="600"/>
      <c r="AO17" s="600"/>
      <c r="AP17" s="600"/>
      <c r="AQ17" s="600"/>
      <c r="AR17" s="600"/>
      <c r="AS17" s="600"/>
      <c r="AT17" s="600"/>
      <c r="AU17" s="600"/>
      <c r="AV17" s="601"/>
      <c r="AW17" s="599"/>
      <c r="AX17" s="600"/>
      <c r="AY17" s="600"/>
      <c r="AZ17" s="600"/>
      <c r="BA17" s="601"/>
      <c r="BB17" s="566" t="s">
        <v>146</v>
      </c>
      <c r="BC17" s="567"/>
      <c r="BD17" s="567"/>
      <c r="BE17" s="567"/>
      <c r="BF17" s="567"/>
      <c r="BG17" s="567"/>
      <c r="BH17" s="567"/>
      <c r="BI17" s="568"/>
      <c r="BJ17" s="566" t="s">
        <v>147</v>
      </c>
      <c r="BK17" s="567"/>
      <c r="BL17" s="567"/>
      <c r="BM17" s="567"/>
      <c r="BN17" s="567"/>
      <c r="BO17" s="567"/>
      <c r="BP17" s="567"/>
      <c r="BQ17" s="568"/>
      <c r="BR17" s="566" t="s">
        <v>172</v>
      </c>
      <c r="BS17" s="567"/>
      <c r="BT17" s="567"/>
      <c r="BU17" s="567"/>
      <c r="BV17" s="567"/>
      <c r="BW17" s="567"/>
      <c r="BX17" s="567"/>
      <c r="BY17" s="568"/>
      <c r="BZ17" s="566" t="s">
        <v>173</v>
      </c>
      <c r="CA17" s="567"/>
      <c r="CB17" s="567"/>
      <c r="CC17" s="567"/>
      <c r="CD17" s="567"/>
      <c r="CE17" s="567"/>
      <c r="CF17" s="567"/>
      <c r="CG17" s="568"/>
      <c r="CH17" s="145"/>
    </row>
    <row r="18" spans="2:86" s="144" customFormat="1" ht="20.100000000000001" customHeight="1" thickBot="1">
      <c r="B18" s="602">
        <v>1</v>
      </c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3"/>
      <c r="AF18" s="603"/>
      <c r="AG18" s="603"/>
      <c r="AH18" s="603"/>
      <c r="AI18" s="603"/>
      <c r="AJ18" s="603"/>
      <c r="AK18" s="603"/>
      <c r="AL18" s="603"/>
      <c r="AM18" s="603"/>
      <c r="AN18" s="603"/>
      <c r="AO18" s="603"/>
      <c r="AP18" s="603"/>
      <c r="AQ18" s="603"/>
      <c r="AR18" s="603"/>
      <c r="AS18" s="603"/>
      <c r="AT18" s="603"/>
      <c r="AU18" s="603"/>
      <c r="AV18" s="604"/>
      <c r="AW18" s="576" t="s">
        <v>148</v>
      </c>
      <c r="AX18" s="577"/>
      <c r="AY18" s="577"/>
      <c r="AZ18" s="577"/>
      <c r="BA18" s="578"/>
      <c r="BB18" s="576" t="s">
        <v>149</v>
      </c>
      <c r="BC18" s="577"/>
      <c r="BD18" s="577"/>
      <c r="BE18" s="577"/>
      <c r="BF18" s="577"/>
      <c r="BG18" s="577"/>
      <c r="BH18" s="577"/>
      <c r="BI18" s="578"/>
      <c r="BJ18" s="576" t="s">
        <v>150</v>
      </c>
      <c r="BK18" s="577"/>
      <c r="BL18" s="577"/>
      <c r="BM18" s="577"/>
      <c r="BN18" s="577"/>
      <c r="BO18" s="577"/>
      <c r="BP18" s="577"/>
      <c r="BQ18" s="578"/>
      <c r="BR18" s="576" t="s">
        <v>151</v>
      </c>
      <c r="BS18" s="577"/>
      <c r="BT18" s="577"/>
      <c r="BU18" s="577"/>
      <c r="BV18" s="577"/>
      <c r="BW18" s="577"/>
      <c r="BX18" s="577"/>
      <c r="BY18" s="578"/>
      <c r="BZ18" s="576" t="s">
        <v>152</v>
      </c>
      <c r="CA18" s="577"/>
      <c r="CB18" s="577"/>
      <c r="CC18" s="577"/>
      <c r="CD18" s="577"/>
      <c r="CE18" s="577"/>
      <c r="CF18" s="577"/>
      <c r="CG18" s="578"/>
      <c r="CH18" s="146"/>
    </row>
    <row r="19" spans="2:86" ht="19.5" thickBot="1">
      <c r="B19" s="560" t="s">
        <v>185</v>
      </c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561"/>
      <c r="Z19" s="561"/>
      <c r="AA19" s="561"/>
      <c r="AB19" s="561"/>
      <c r="AC19" s="561"/>
      <c r="AD19" s="561"/>
      <c r="AE19" s="561"/>
      <c r="AF19" s="561"/>
      <c r="AG19" s="561"/>
      <c r="AH19" s="561"/>
      <c r="AI19" s="561"/>
      <c r="AJ19" s="561"/>
      <c r="AK19" s="561"/>
      <c r="AL19" s="561"/>
      <c r="AM19" s="561"/>
      <c r="AN19" s="561"/>
      <c r="AO19" s="561"/>
      <c r="AP19" s="561"/>
      <c r="AQ19" s="561"/>
      <c r="AR19" s="561"/>
      <c r="AS19" s="561"/>
      <c r="AT19" s="561"/>
      <c r="AU19" s="561"/>
      <c r="AV19" s="562"/>
      <c r="AW19" s="579" t="s">
        <v>177</v>
      </c>
      <c r="AX19" s="580"/>
      <c r="AY19" s="580"/>
      <c r="AZ19" s="580"/>
      <c r="BA19" s="581"/>
      <c r="BB19" s="582"/>
      <c r="BC19" s="583"/>
      <c r="BD19" s="583"/>
      <c r="BE19" s="583"/>
      <c r="BF19" s="583"/>
      <c r="BG19" s="583"/>
      <c r="BH19" s="583"/>
      <c r="BI19" s="584"/>
      <c r="BJ19" s="582"/>
      <c r="BK19" s="583"/>
      <c r="BL19" s="583"/>
      <c r="BM19" s="583"/>
      <c r="BN19" s="583"/>
      <c r="BO19" s="583"/>
      <c r="BP19" s="583"/>
      <c r="BQ19" s="584"/>
      <c r="BR19" s="582"/>
      <c r="BS19" s="583"/>
      <c r="BT19" s="583"/>
      <c r="BU19" s="583"/>
      <c r="BV19" s="583"/>
      <c r="BW19" s="583"/>
      <c r="BX19" s="583"/>
      <c r="BY19" s="584"/>
      <c r="BZ19" s="582"/>
      <c r="CA19" s="583"/>
      <c r="CB19" s="583"/>
      <c r="CC19" s="583"/>
      <c r="CD19" s="583"/>
      <c r="CE19" s="583"/>
      <c r="CF19" s="583"/>
      <c r="CG19" s="585"/>
    </row>
    <row r="20" spans="2:86" ht="19.5" thickBot="1">
      <c r="B20" s="560" t="s">
        <v>186</v>
      </c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561"/>
      <c r="AK20" s="561"/>
      <c r="AL20" s="561"/>
      <c r="AM20" s="561"/>
      <c r="AN20" s="561"/>
      <c r="AO20" s="561"/>
      <c r="AP20" s="561"/>
      <c r="AQ20" s="561"/>
      <c r="AR20" s="561"/>
      <c r="AS20" s="561"/>
      <c r="AT20" s="561"/>
      <c r="AU20" s="561"/>
      <c r="AV20" s="562"/>
      <c r="AW20" s="579" t="s">
        <v>166</v>
      </c>
      <c r="AX20" s="580"/>
      <c r="AY20" s="580"/>
      <c r="AZ20" s="580"/>
      <c r="BA20" s="581"/>
      <c r="BB20" s="582"/>
      <c r="BC20" s="583"/>
      <c r="BD20" s="583"/>
      <c r="BE20" s="583"/>
      <c r="BF20" s="583"/>
      <c r="BG20" s="583"/>
      <c r="BH20" s="583"/>
      <c r="BI20" s="584"/>
      <c r="BJ20" s="582"/>
      <c r="BK20" s="583"/>
      <c r="BL20" s="583"/>
      <c r="BM20" s="583"/>
      <c r="BN20" s="583"/>
      <c r="BO20" s="583"/>
      <c r="BP20" s="583"/>
      <c r="BQ20" s="584"/>
      <c r="BR20" s="582"/>
      <c r="BS20" s="583"/>
      <c r="BT20" s="583"/>
      <c r="BU20" s="583"/>
      <c r="BV20" s="583"/>
      <c r="BW20" s="583"/>
      <c r="BX20" s="583"/>
      <c r="BY20" s="584"/>
      <c r="BZ20" s="582"/>
      <c r="CA20" s="583"/>
      <c r="CB20" s="583"/>
      <c r="CC20" s="583"/>
      <c r="CD20" s="583"/>
      <c r="CE20" s="583"/>
      <c r="CF20" s="583"/>
      <c r="CG20" s="585"/>
    </row>
    <row r="21" spans="2:86">
      <c r="B21" s="560" t="s">
        <v>187</v>
      </c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561"/>
      <c r="AK21" s="561"/>
      <c r="AL21" s="561"/>
      <c r="AM21" s="561"/>
      <c r="AN21" s="561"/>
      <c r="AO21" s="561"/>
      <c r="AP21" s="561"/>
      <c r="AQ21" s="561"/>
      <c r="AR21" s="561"/>
      <c r="AS21" s="561"/>
      <c r="AT21" s="561"/>
      <c r="AU21" s="561"/>
      <c r="AV21" s="562"/>
      <c r="AW21" s="579" t="s">
        <v>167</v>
      </c>
      <c r="AX21" s="580"/>
      <c r="AY21" s="580"/>
      <c r="AZ21" s="580"/>
      <c r="BA21" s="581"/>
      <c r="BB21" s="582"/>
      <c r="BC21" s="583"/>
      <c r="BD21" s="583"/>
      <c r="BE21" s="583"/>
      <c r="BF21" s="583"/>
      <c r="BG21" s="583"/>
      <c r="BH21" s="583"/>
      <c r="BI21" s="584"/>
      <c r="BJ21" s="582"/>
      <c r="BK21" s="583"/>
      <c r="BL21" s="583"/>
      <c r="BM21" s="583"/>
      <c r="BN21" s="583"/>
      <c r="BO21" s="583"/>
      <c r="BP21" s="583"/>
      <c r="BQ21" s="584"/>
      <c r="BR21" s="582"/>
      <c r="BS21" s="583"/>
      <c r="BT21" s="583"/>
      <c r="BU21" s="583"/>
      <c r="BV21" s="583"/>
      <c r="BW21" s="583"/>
      <c r="BX21" s="583"/>
      <c r="BY21" s="584"/>
      <c r="BZ21" s="582"/>
      <c r="CA21" s="583"/>
      <c r="CB21" s="583"/>
      <c r="CC21" s="583"/>
      <c r="CD21" s="583"/>
      <c r="CE21" s="583"/>
      <c r="CF21" s="583"/>
      <c r="CG21" s="585"/>
    </row>
    <row r="22" spans="2:86" ht="78.75" customHeight="1">
      <c r="B22" s="560" t="s">
        <v>188</v>
      </c>
      <c r="C22" s="561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561"/>
      <c r="AD22" s="561"/>
      <c r="AE22" s="561"/>
      <c r="AF22" s="561"/>
      <c r="AG22" s="561"/>
      <c r="AH22" s="561"/>
      <c r="AI22" s="561"/>
      <c r="AJ22" s="561"/>
      <c r="AK22" s="561"/>
      <c r="AL22" s="561"/>
      <c r="AM22" s="561"/>
      <c r="AN22" s="561"/>
      <c r="AO22" s="561"/>
      <c r="AP22" s="561"/>
      <c r="AQ22" s="561"/>
      <c r="AR22" s="561"/>
      <c r="AS22" s="561"/>
      <c r="AT22" s="561"/>
      <c r="AU22" s="561"/>
      <c r="AV22" s="562"/>
      <c r="AW22" s="563" t="s">
        <v>168</v>
      </c>
      <c r="AX22" s="564"/>
      <c r="AY22" s="564"/>
      <c r="AZ22" s="564"/>
      <c r="BA22" s="565"/>
      <c r="BB22" s="566"/>
      <c r="BC22" s="567"/>
      <c r="BD22" s="567"/>
      <c r="BE22" s="567"/>
      <c r="BF22" s="567"/>
      <c r="BG22" s="567"/>
      <c r="BH22" s="567"/>
      <c r="BI22" s="568"/>
      <c r="BJ22" s="566"/>
      <c r="BK22" s="567"/>
      <c r="BL22" s="567"/>
      <c r="BM22" s="567"/>
      <c r="BN22" s="567"/>
      <c r="BO22" s="567"/>
      <c r="BP22" s="567"/>
      <c r="BQ22" s="568"/>
      <c r="BR22" s="566"/>
      <c r="BS22" s="567"/>
      <c r="BT22" s="567"/>
      <c r="BU22" s="567"/>
      <c r="BV22" s="567"/>
      <c r="BW22" s="567"/>
      <c r="BX22" s="567"/>
      <c r="BY22" s="568"/>
      <c r="BZ22" s="566"/>
      <c r="CA22" s="567"/>
      <c r="CB22" s="567"/>
      <c r="CC22" s="567"/>
      <c r="CD22" s="567"/>
      <c r="CE22" s="567"/>
      <c r="CF22" s="567"/>
      <c r="CG22" s="569"/>
    </row>
    <row r="23" spans="2:86">
      <c r="B23" s="560" t="s">
        <v>189</v>
      </c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561"/>
      <c r="AG23" s="561"/>
      <c r="AH23" s="561"/>
      <c r="AI23" s="561"/>
      <c r="AJ23" s="561"/>
      <c r="AK23" s="561"/>
      <c r="AL23" s="561"/>
      <c r="AM23" s="561"/>
      <c r="AN23" s="561"/>
      <c r="AO23" s="561"/>
      <c r="AP23" s="561"/>
      <c r="AQ23" s="561"/>
      <c r="AR23" s="561"/>
      <c r="AS23" s="561"/>
      <c r="AT23" s="561"/>
      <c r="AU23" s="561"/>
      <c r="AV23" s="562"/>
      <c r="AW23" s="563" t="s">
        <v>169</v>
      </c>
      <c r="AX23" s="564"/>
      <c r="AY23" s="564"/>
      <c r="AZ23" s="564"/>
      <c r="BA23" s="565"/>
      <c r="BB23" s="566"/>
      <c r="BC23" s="567"/>
      <c r="BD23" s="567"/>
      <c r="BE23" s="567"/>
      <c r="BF23" s="567"/>
      <c r="BG23" s="567"/>
      <c r="BH23" s="567"/>
      <c r="BI23" s="568"/>
      <c r="BJ23" s="566"/>
      <c r="BK23" s="567"/>
      <c r="BL23" s="567"/>
      <c r="BM23" s="567"/>
      <c r="BN23" s="567"/>
      <c r="BO23" s="567"/>
      <c r="BP23" s="567"/>
      <c r="BQ23" s="568"/>
      <c r="BR23" s="566"/>
      <c r="BS23" s="567"/>
      <c r="BT23" s="567"/>
      <c r="BU23" s="567"/>
      <c r="BV23" s="567"/>
      <c r="BW23" s="567"/>
      <c r="BX23" s="567"/>
      <c r="BY23" s="568"/>
      <c r="BZ23" s="566"/>
      <c r="CA23" s="567"/>
      <c r="CB23" s="567"/>
      <c r="CC23" s="567"/>
      <c r="CD23" s="567"/>
      <c r="CE23" s="567"/>
      <c r="CF23" s="567"/>
      <c r="CG23" s="569"/>
    </row>
    <row r="24" spans="2:86" s="144" customFormat="1" ht="19.5" thickBot="1">
      <c r="B24" s="570" t="s">
        <v>64</v>
      </c>
      <c r="C24" s="570"/>
      <c r="D24" s="570"/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0"/>
      <c r="AV24" s="571"/>
      <c r="AW24" s="572" t="s">
        <v>180</v>
      </c>
      <c r="AX24" s="573"/>
      <c r="AY24" s="573"/>
      <c r="AZ24" s="573"/>
      <c r="BA24" s="574"/>
      <c r="BB24" s="557"/>
      <c r="BC24" s="558"/>
      <c r="BD24" s="558"/>
      <c r="BE24" s="558"/>
      <c r="BF24" s="558"/>
      <c r="BG24" s="558"/>
      <c r="BH24" s="558"/>
      <c r="BI24" s="575"/>
      <c r="BJ24" s="557"/>
      <c r="BK24" s="558"/>
      <c r="BL24" s="558"/>
      <c r="BM24" s="558"/>
      <c r="BN24" s="558"/>
      <c r="BO24" s="558"/>
      <c r="BP24" s="558"/>
      <c r="BQ24" s="575"/>
      <c r="BR24" s="557"/>
      <c r="BS24" s="558"/>
      <c r="BT24" s="558"/>
      <c r="BU24" s="558"/>
      <c r="BV24" s="558"/>
      <c r="BW24" s="558"/>
      <c r="BX24" s="558"/>
      <c r="BY24" s="575"/>
      <c r="BZ24" s="557"/>
      <c r="CA24" s="558"/>
      <c r="CB24" s="558"/>
      <c r="CC24" s="558"/>
      <c r="CD24" s="558"/>
      <c r="CE24" s="558"/>
      <c r="CF24" s="558"/>
      <c r="CG24" s="559"/>
    </row>
    <row r="25" spans="2:86" s="148" customFormat="1">
      <c r="B25" s="147" t="s">
        <v>155</v>
      </c>
      <c r="C25" s="147"/>
      <c r="D25" s="147"/>
      <c r="E25" s="147"/>
      <c r="F25" s="147"/>
      <c r="G25" s="147"/>
      <c r="H25" s="147"/>
      <c r="I25" s="147"/>
      <c r="O25" s="555"/>
      <c r="P25" s="555"/>
      <c r="Q25" s="555"/>
      <c r="R25" s="555"/>
      <c r="S25" s="555"/>
      <c r="T25" s="555"/>
      <c r="U25" s="555"/>
      <c r="V25" s="555"/>
      <c r="W25" s="555"/>
      <c r="X25" s="555"/>
      <c r="Y25" s="555"/>
      <c r="Z25" s="555"/>
      <c r="AA25" s="555"/>
      <c r="AB25" s="147"/>
      <c r="AC25" s="147"/>
      <c r="AD25" s="555"/>
      <c r="AE25" s="555"/>
      <c r="AF25" s="555"/>
      <c r="AG25" s="555"/>
      <c r="AH25" s="555"/>
      <c r="AI25" s="555"/>
      <c r="AJ25" s="555"/>
      <c r="AK25" s="555"/>
      <c r="AL25" s="555"/>
      <c r="AM25" s="555"/>
      <c r="AN25" s="555"/>
      <c r="AO25" s="149"/>
      <c r="AP25" s="149"/>
      <c r="AQ25" s="555"/>
      <c r="AR25" s="555"/>
      <c r="AS25" s="555"/>
      <c r="AT25" s="555"/>
      <c r="AU25" s="555"/>
      <c r="AV25" s="555"/>
      <c r="AW25" s="555"/>
      <c r="AX25" s="555"/>
      <c r="AY25" s="555"/>
      <c r="AZ25" s="555"/>
      <c r="BA25" s="555"/>
      <c r="BB25" s="555"/>
      <c r="BC25" s="555"/>
      <c r="BD25" s="149"/>
      <c r="BE25" s="149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</row>
    <row r="26" spans="2:86" s="148" customFormat="1">
      <c r="B26" s="147" t="s">
        <v>156</v>
      </c>
      <c r="C26" s="147"/>
      <c r="D26" s="147"/>
      <c r="E26" s="147"/>
      <c r="F26" s="147"/>
      <c r="G26" s="147"/>
      <c r="H26" s="147"/>
      <c r="I26" s="147"/>
      <c r="O26" s="556" t="s">
        <v>157</v>
      </c>
      <c r="P26" s="556"/>
      <c r="Q26" s="556"/>
      <c r="R26" s="556"/>
      <c r="S26" s="556"/>
      <c r="T26" s="556"/>
      <c r="U26" s="556"/>
      <c r="V26" s="556"/>
      <c r="W26" s="556"/>
      <c r="X26" s="556"/>
      <c r="Y26" s="556"/>
      <c r="Z26" s="556"/>
      <c r="AA26" s="556"/>
      <c r="AB26" s="147"/>
      <c r="AC26" s="147"/>
      <c r="AD26" s="556" t="s">
        <v>158</v>
      </c>
      <c r="AE26" s="556"/>
      <c r="AF26" s="556"/>
      <c r="AG26" s="556"/>
      <c r="AH26" s="556"/>
      <c r="AI26" s="556"/>
      <c r="AJ26" s="556"/>
      <c r="AK26" s="556"/>
      <c r="AL26" s="556"/>
      <c r="AM26" s="556"/>
      <c r="AN26" s="556"/>
      <c r="AO26" s="149"/>
      <c r="AP26" s="149"/>
      <c r="AQ26" s="556" t="s">
        <v>159</v>
      </c>
      <c r="AR26" s="556"/>
      <c r="AS26" s="556"/>
      <c r="AT26" s="556"/>
      <c r="AU26" s="556"/>
      <c r="AV26" s="556"/>
      <c r="AW26" s="556"/>
      <c r="AX26" s="556"/>
      <c r="AY26" s="556"/>
      <c r="AZ26" s="556"/>
      <c r="BA26" s="556"/>
      <c r="BB26" s="556"/>
      <c r="BC26" s="556"/>
      <c r="BD26" s="149"/>
      <c r="BE26" s="149"/>
    </row>
    <row r="27" spans="2:86" s="148" customFormat="1" ht="12" customHeight="1">
      <c r="B27" s="147"/>
      <c r="C27" s="147"/>
      <c r="D27" s="147"/>
      <c r="E27" s="147"/>
      <c r="F27" s="147"/>
      <c r="G27" s="147"/>
      <c r="H27" s="147"/>
      <c r="I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9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</row>
    <row r="28" spans="2:86" s="148" customFormat="1" ht="29.25" customHeight="1">
      <c r="B28" s="147" t="s">
        <v>160</v>
      </c>
      <c r="C28" s="147"/>
      <c r="D28" s="147"/>
      <c r="E28" s="147"/>
      <c r="F28" s="147"/>
      <c r="G28" s="147"/>
      <c r="H28" s="147"/>
      <c r="I28" s="147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147"/>
      <c r="AC28" s="147"/>
      <c r="AD28" s="555"/>
      <c r="AE28" s="555"/>
      <c r="AF28" s="555"/>
      <c r="AG28" s="555"/>
      <c r="AH28" s="555"/>
      <c r="AI28" s="555"/>
      <c r="AJ28" s="555"/>
      <c r="AK28" s="555"/>
      <c r="AL28" s="555"/>
      <c r="AM28" s="555"/>
      <c r="AN28" s="555"/>
      <c r="AO28" s="555"/>
      <c r="AP28" s="555"/>
      <c r="AQ28" s="555"/>
      <c r="AR28" s="149"/>
      <c r="AS28" s="149"/>
      <c r="AT28" s="553"/>
      <c r="AU28" s="553"/>
      <c r="AV28" s="553"/>
      <c r="AW28" s="553"/>
      <c r="AX28" s="553"/>
      <c r="AY28" s="553"/>
      <c r="AZ28" s="553"/>
      <c r="BA28" s="553"/>
      <c r="BB28" s="553"/>
      <c r="BC28" s="553"/>
      <c r="BD28" s="553"/>
      <c r="BE28" s="553"/>
    </row>
    <row r="29" spans="2:86" s="148" customFormat="1">
      <c r="B29" s="147"/>
      <c r="C29" s="147"/>
      <c r="D29" s="147"/>
      <c r="E29" s="147"/>
      <c r="F29" s="147"/>
      <c r="G29" s="147"/>
      <c r="H29" s="147"/>
      <c r="I29" s="147"/>
      <c r="O29" s="556" t="s">
        <v>157</v>
      </c>
      <c r="P29" s="556"/>
      <c r="Q29" s="556"/>
      <c r="R29" s="556"/>
      <c r="S29" s="556"/>
      <c r="T29" s="556"/>
      <c r="U29" s="556"/>
      <c r="V29" s="556"/>
      <c r="W29" s="556"/>
      <c r="X29" s="556"/>
      <c r="Y29" s="556"/>
      <c r="Z29" s="556"/>
      <c r="AA29" s="556"/>
      <c r="AB29" s="147"/>
      <c r="AC29" s="147"/>
      <c r="AD29" s="556" t="s">
        <v>161</v>
      </c>
      <c r="AE29" s="556"/>
      <c r="AF29" s="556"/>
      <c r="AG29" s="556"/>
      <c r="AH29" s="556"/>
      <c r="AI29" s="556"/>
      <c r="AJ29" s="556"/>
      <c r="AK29" s="556"/>
      <c r="AL29" s="556"/>
      <c r="AM29" s="556"/>
      <c r="AN29" s="556"/>
      <c r="AO29" s="556"/>
      <c r="AP29" s="556"/>
      <c r="AQ29" s="556"/>
      <c r="AR29" s="149"/>
      <c r="AS29" s="149"/>
      <c r="AT29" s="556" t="s">
        <v>162</v>
      </c>
      <c r="AU29" s="556"/>
      <c r="AV29" s="556"/>
      <c r="AW29" s="556"/>
      <c r="AX29" s="556"/>
      <c r="AY29" s="556"/>
      <c r="AZ29" s="556"/>
      <c r="BA29" s="556"/>
      <c r="BB29" s="556"/>
      <c r="BC29" s="556"/>
      <c r="BD29" s="556"/>
      <c r="BE29" s="556"/>
    </row>
    <row r="30" spans="2:86" s="149" customFormat="1" ht="35.25" customHeight="1">
      <c r="B30" s="150" t="s">
        <v>163</v>
      </c>
      <c r="C30" s="553"/>
      <c r="D30" s="553"/>
      <c r="E30" s="151" t="s">
        <v>163</v>
      </c>
      <c r="F30" s="151"/>
      <c r="G30" s="553"/>
      <c r="H30" s="553"/>
      <c r="I30" s="553"/>
      <c r="J30" s="553"/>
      <c r="K30" s="553"/>
      <c r="L30" s="553"/>
      <c r="M30" s="152"/>
      <c r="N30" s="554">
        <v>20</v>
      </c>
      <c r="O30" s="554"/>
      <c r="P30" s="153"/>
      <c r="Q30" s="147" t="s">
        <v>164</v>
      </c>
      <c r="R30" s="152"/>
      <c r="S30" s="152"/>
      <c r="T30" s="152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</row>
  </sheetData>
  <mergeCells count="89">
    <mergeCell ref="BF1:CG1"/>
    <mergeCell ref="B2:CH2"/>
    <mergeCell ref="BM3:BU3"/>
    <mergeCell ref="BV3:CG3"/>
    <mergeCell ref="Y4:BJ4"/>
    <mergeCell ref="BM4:BU4"/>
    <mergeCell ref="BV4:CG4"/>
    <mergeCell ref="B10:K10"/>
    <mergeCell ref="O10:BJ10"/>
    <mergeCell ref="BV10:CG10"/>
    <mergeCell ref="BM5:BU5"/>
    <mergeCell ref="BV5:CG5"/>
    <mergeCell ref="BM6:BU6"/>
    <mergeCell ref="BV6:CG6"/>
    <mergeCell ref="BM7:BU7"/>
    <mergeCell ref="BV7:CG7"/>
    <mergeCell ref="BM8:BU8"/>
    <mergeCell ref="BV8:CG8"/>
    <mergeCell ref="O9:BJ9"/>
    <mergeCell ref="BM9:BU9"/>
    <mergeCell ref="BV9:CG9"/>
    <mergeCell ref="BJ18:BQ18"/>
    <mergeCell ref="BR18:BY18"/>
    <mergeCell ref="O11:BJ11"/>
    <mergeCell ref="BV11:CG12"/>
    <mergeCell ref="O12:BJ12"/>
    <mergeCell ref="BM12:BU12"/>
    <mergeCell ref="B16:AV17"/>
    <mergeCell ref="AW16:BA17"/>
    <mergeCell ref="BB16:CG16"/>
    <mergeCell ref="BB17:BI17"/>
    <mergeCell ref="BJ17:BQ17"/>
    <mergeCell ref="BR17:BY17"/>
    <mergeCell ref="BZ17:CG17"/>
    <mergeCell ref="BZ18:CG18"/>
    <mergeCell ref="B18:AV18"/>
    <mergeCell ref="AW18:BA18"/>
    <mergeCell ref="BB19:BI19"/>
    <mergeCell ref="BJ19:BQ19"/>
    <mergeCell ref="BR19:BY19"/>
    <mergeCell ref="BZ19:CG19"/>
    <mergeCell ref="B20:AV20"/>
    <mergeCell ref="AW20:BA20"/>
    <mergeCell ref="BB20:BI20"/>
    <mergeCell ref="BJ20:BQ20"/>
    <mergeCell ref="BR20:BY20"/>
    <mergeCell ref="BB18:BI18"/>
    <mergeCell ref="BZ22:CG22"/>
    <mergeCell ref="B21:AV21"/>
    <mergeCell ref="AW21:BA21"/>
    <mergeCell ref="BB21:BI21"/>
    <mergeCell ref="BJ21:BQ21"/>
    <mergeCell ref="BR21:BY21"/>
    <mergeCell ref="BZ21:CG21"/>
    <mergeCell ref="B22:AV22"/>
    <mergeCell ref="AW22:BA22"/>
    <mergeCell ref="BB22:BI22"/>
    <mergeCell ref="BJ22:BQ22"/>
    <mergeCell ref="BR22:BY22"/>
    <mergeCell ref="BZ20:CG20"/>
    <mergeCell ref="B19:AV19"/>
    <mergeCell ref="AW19:BA19"/>
    <mergeCell ref="BZ24:CG24"/>
    <mergeCell ref="B23:AV23"/>
    <mergeCell ref="AW23:BA23"/>
    <mergeCell ref="BB23:BI23"/>
    <mergeCell ref="BJ23:BQ23"/>
    <mergeCell ref="BR23:BY23"/>
    <mergeCell ref="BZ23:CG23"/>
    <mergeCell ref="B24:AV24"/>
    <mergeCell ref="AW24:BA24"/>
    <mergeCell ref="BB24:BI24"/>
    <mergeCell ref="BJ24:BQ24"/>
    <mergeCell ref="BR24:BY24"/>
    <mergeCell ref="AT28:BE28"/>
    <mergeCell ref="O29:AA29"/>
    <mergeCell ref="AD29:AQ29"/>
    <mergeCell ref="AT29:BE29"/>
    <mergeCell ref="O25:AA25"/>
    <mergeCell ref="AD25:AN25"/>
    <mergeCell ref="AQ25:BC25"/>
    <mergeCell ref="O26:AA26"/>
    <mergeCell ref="AD26:AN26"/>
    <mergeCell ref="AQ26:BC26"/>
    <mergeCell ref="C30:D30"/>
    <mergeCell ref="G30:L30"/>
    <mergeCell ref="N30:O30"/>
    <mergeCell ref="O28:AA28"/>
    <mergeCell ref="AD28:AQ28"/>
  </mergeCells>
  <printOptions horizontalCentered="1"/>
  <pageMargins left="0.19685039370078741" right="0.19685039370078741" top="0.98425196850393704" bottom="0.78740157480314965" header="0.59055118110236227" footer="0.31496062992125984"/>
  <pageSetup paperSize="9" scale="59" fitToHeight="0" orientation="landscape" r:id="rId1"/>
  <headerFooter differentFirst="1">
    <oddHeader>&amp;R&amp;"Times New Roman,обычный"&amp;14Форма 0505245 с.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7">
    <tabColor rgb="FF00B050"/>
  </sheetPr>
  <dimension ref="A1:F90"/>
  <sheetViews>
    <sheetView view="pageLayout" topLeftCell="A70" workbookViewId="0">
      <selection activeCell="D36" sqref="D36"/>
    </sheetView>
  </sheetViews>
  <sheetFormatPr defaultRowHeight="15"/>
  <cols>
    <col min="1" max="1" width="56.85546875" customWidth="1"/>
    <col min="2" max="2" width="15.85546875" customWidth="1"/>
    <col min="3" max="3" width="15.140625" customWidth="1"/>
    <col min="4" max="4" width="15.5703125" customWidth="1"/>
    <col min="5" max="5" width="13.28515625" style="50" customWidth="1"/>
    <col min="6" max="6" width="13.7109375" customWidth="1"/>
    <col min="257" max="257" width="50.28515625" customWidth="1"/>
    <col min="258" max="258" width="15.85546875" customWidth="1"/>
    <col min="259" max="259" width="15.140625" customWidth="1"/>
    <col min="260" max="260" width="15.5703125" customWidth="1"/>
    <col min="261" max="261" width="13.28515625" customWidth="1"/>
    <col min="262" max="262" width="13.7109375" customWidth="1"/>
    <col min="513" max="513" width="50.28515625" customWidth="1"/>
    <col min="514" max="514" width="15.85546875" customWidth="1"/>
    <col min="515" max="515" width="15.140625" customWidth="1"/>
    <col min="516" max="516" width="15.5703125" customWidth="1"/>
    <col min="517" max="517" width="13.28515625" customWidth="1"/>
    <col min="518" max="518" width="13.7109375" customWidth="1"/>
    <col min="769" max="769" width="50.28515625" customWidth="1"/>
    <col min="770" max="770" width="15.85546875" customWidth="1"/>
    <col min="771" max="771" width="15.140625" customWidth="1"/>
    <col min="772" max="772" width="15.5703125" customWidth="1"/>
    <col min="773" max="773" width="13.28515625" customWidth="1"/>
    <col min="774" max="774" width="13.7109375" customWidth="1"/>
    <col min="1025" max="1025" width="50.28515625" customWidth="1"/>
    <col min="1026" max="1026" width="15.85546875" customWidth="1"/>
    <col min="1027" max="1027" width="15.140625" customWidth="1"/>
    <col min="1028" max="1028" width="15.5703125" customWidth="1"/>
    <col min="1029" max="1029" width="13.28515625" customWidth="1"/>
    <col min="1030" max="1030" width="13.7109375" customWidth="1"/>
    <col min="1281" max="1281" width="50.28515625" customWidth="1"/>
    <col min="1282" max="1282" width="15.85546875" customWidth="1"/>
    <col min="1283" max="1283" width="15.140625" customWidth="1"/>
    <col min="1284" max="1284" width="15.5703125" customWidth="1"/>
    <col min="1285" max="1285" width="13.28515625" customWidth="1"/>
    <col min="1286" max="1286" width="13.7109375" customWidth="1"/>
    <col min="1537" max="1537" width="50.28515625" customWidth="1"/>
    <col min="1538" max="1538" width="15.85546875" customWidth="1"/>
    <col min="1539" max="1539" width="15.140625" customWidth="1"/>
    <col min="1540" max="1540" width="15.5703125" customWidth="1"/>
    <col min="1541" max="1541" width="13.28515625" customWidth="1"/>
    <col min="1542" max="1542" width="13.7109375" customWidth="1"/>
    <col min="1793" max="1793" width="50.28515625" customWidth="1"/>
    <col min="1794" max="1794" width="15.85546875" customWidth="1"/>
    <col min="1795" max="1795" width="15.140625" customWidth="1"/>
    <col min="1796" max="1796" width="15.5703125" customWidth="1"/>
    <col min="1797" max="1797" width="13.28515625" customWidth="1"/>
    <col min="1798" max="1798" width="13.7109375" customWidth="1"/>
    <col min="2049" max="2049" width="50.28515625" customWidth="1"/>
    <col min="2050" max="2050" width="15.85546875" customWidth="1"/>
    <col min="2051" max="2051" width="15.140625" customWidth="1"/>
    <col min="2052" max="2052" width="15.5703125" customWidth="1"/>
    <col min="2053" max="2053" width="13.28515625" customWidth="1"/>
    <col min="2054" max="2054" width="13.7109375" customWidth="1"/>
    <col min="2305" max="2305" width="50.28515625" customWidth="1"/>
    <col min="2306" max="2306" width="15.85546875" customWidth="1"/>
    <col min="2307" max="2307" width="15.140625" customWidth="1"/>
    <col min="2308" max="2308" width="15.5703125" customWidth="1"/>
    <col min="2309" max="2309" width="13.28515625" customWidth="1"/>
    <col min="2310" max="2310" width="13.7109375" customWidth="1"/>
    <col min="2561" max="2561" width="50.28515625" customWidth="1"/>
    <col min="2562" max="2562" width="15.85546875" customWidth="1"/>
    <col min="2563" max="2563" width="15.140625" customWidth="1"/>
    <col min="2564" max="2564" width="15.5703125" customWidth="1"/>
    <col min="2565" max="2565" width="13.28515625" customWidth="1"/>
    <col min="2566" max="2566" width="13.7109375" customWidth="1"/>
    <col min="2817" max="2817" width="50.28515625" customWidth="1"/>
    <col min="2818" max="2818" width="15.85546875" customWidth="1"/>
    <col min="2819" max="2819" width="15.140625" customWidth="1"/>
    <col min="2820" max="2820" width="15.5703125" customWidth="1"/>
    <col min="2821" max="2821" width="13.28515625" customWidth="1"/>
    <col min="2822" max="2822" width="13.7109375" customWidth="1"/>
    <col min="3073" max="3073" width="50.28515625" customWidth="1"/>
    <col min="3074" max="3074" width="15.85546875" customWidth="1"/>
    <col min="3075" max="3075" width="15.140625" customWidth="1"/>
    <col min="3076" max="3076" width="15.5703125" customWidth="1"/>
    <col min="3077" max="3077" width="13.28515625" customWidth="1"/>
    <col min="3078" max="3078" width="13.7109375" customWidth="1"/>
    <col min="3329" max="3329" width="50.28515625" customWidth="1"/>
    <col min="3330" max="3330" width="15.85546875" customWidth="1"/>
    <col min="3331" max="3331" width="15.140625" customWidth="1"/>
    <col min="3332" max="3332" width="15.5703125" customWidth="1"/>
    <col min="3333" max="3333" width="13.28515625" customWidth="1"/>
    <col min="3334" max="3334" width="13.7109375" customWidth="1"/>
    <col min="3585" max="3585" width="50.28515625" customWidth="1"/>
    <col min="3586" max="3586" width="15.85546875" customWidth="1"/>
    <col min="3587" max="3587" width="15.140625" customWidth="1"/>
    <col min="3588" max="3588" width="15.5703125" customWidth="1"/>
    <col min="3589" max="3589" width="13.28515625" customWidth="1"/>
    <col min="3590" max="3590" width="13.7109375" customWidth="1"/>
    <col min="3841" max="3841" width="50.28515625" customWidth="1"/>
    <col min="3842" max="3842" width="15.85546875" customWidth="1"/>
    <col min="3843" max="3843" width="15.140625" customWidth="1"/>
    <col min="3844" max="3844" width="15.5703125" customWidth="1"/>
    <col min="3845" max="3845" width="13.28515625" customWidth="1"/>
    <col min="3846" max="3846" width="13.7109375" customWidth="1"/>
    <col min="4097" max="4097" width="50.28515625" customWidth="1"/>
    <col min="4098" max="4098" width="15.85546875" customWidth="1"/>
    <col min="4099" max="4099" width="15.140625" customWidth="1"/>
    <col min="4100" max="4100" width="15.5703125" customWidth="1"/>
    <col min="4101" max="4101" width="13.28515625" customWidth="1"/>
    <col min="4102" max="4102" width="13.7109375" customWidth="1"/>
    <col min="4353" max="4353" width="50.28515625" customWidth="1"/>
    <col min="4354" max="4354" width="15.85546875" customWidth="1"/>
    <col min="4355" max="4355" width="15.140625" customWidth="1"/>
    <col min="4356" max="4356" width="15.5703125" customWidth="1"/>
    <col min="4357" max="4357" width="13.28515625" customWidth="1"/>
    <col min="4358" max="4358" width="13.7109375" customWidth="1"/>
    <col min="4609" max="4609" width="50.28515625" customWidth="1"/>
    <col min="4610" max="4610" width="15.85546875" customWidth="1"/>
    <col min="4611" max="4611" width="15.140625" customWidth="1"/>
    <col min="4612" max="4612" width="15.5703125" customWidth="1"/>
    <col min="4613" max="4613" width="13.28515625" customWidth="1"/>
    <col min="4614" max="4614" width="13.7109375" customWidth="1"/>
    <col min="4865" max="4865" width="50.28515625" customWidth="1"/>
    <col min="4866" max="4866" width="15.85546875" customWidth="1"/>
    <col min="4867" max="4867" width="15.140625" customWidth="1"/>
    <col min="4868" max="4868" width="15.5703125" customWidth="1"/>
    <col min="4869" max="4869" width="13.28515625" customWidth="1"/>
    <col min="4870" max="4870" width="13.7109375" customWidth="1"/>
    <col min="5121" max="5121" width="50.28515625" customWidth="1"/>
    <col min="5122" max="5122" width="15.85546875" customWidth="1"/>
    <col min="5123" max="5123" width="15.140625" customWidth="1"/>
    <col min="5124" max="5124" width="15.5703125" customWidth="1"/>
    <col min="5125" max="5125" width="13.28515625" customWidth="1"/>
    <col min="5126" max="5126" width="13.7109375" customWidth="1"/>
    <col min="5377" max="5377" width="50.28515625" customWidth="1"/>
    <col min="5378" max="5378" width="15.85546875" customWidth="1"/>
    <col min="5379" max="5379" width="15.140625" customWidth="1"/>
    <col min="5380" max="5380" width="15.5703125" customWidth="1"/>
    <col min="5381" max="5381" width="13.28515625" customWidth="1"/>
    <col min="5382" max="5382" width="13.7109375" customWidth="1"/>
    <col min="5633" max="5633" width="50.28515625" customWidth="1"/>
    <col min="5634" max="5634" width="15.85546875" customWidth="1"/>
    <col min="5635" max="5635" width="15.140625" customWidth="1"/>
    <col min="5636" max="5636" width="15.5703125" customWidth="1"/>
    <col min="5637" max="5637" width="13.28515625" customWidth="1"/>
    <col min="5638" max="5638" width="13.7109375" customWidth="1"/>
    <col min="5889" max="5889" width="50.28515625" customWidth="1"/>
    <col min="5890" max="5890" width="15.85546875" customWidth="1"/>
    <col min="5891" max="5891" width="15.140625" customWidth="1"/>
    <col min="5892" max="5892" width="15.5703125" customWidth="1"/>
    <col min="5893" max="5893" width="13.28515625" customWidth="1"/>
    <col min="5894" max="5894" width="13.7109375" customWidth="1"/>
    <col min="6145" max="6145" width="50.28515625" customWidth="1"/>
    <col min="6146" max="6146" width="15.85546875" customWidth="1"/>
    <col min="6147" max="6147" width="15.140625" customWidth="1"/>
    <col min="6148" max="6148" width="15.5703125" customWidth="1"/>
    <col min="6149" max="6149" width="13.28515625" customWidth="1"/>
    <col min="6150" max="6150" width="13.7109375" customWidth="1"/>
    <col min="6401" max="6401" width="50.28515625" customWidth="1"/>
    <col min="6402" max="6402" width="15.85546875" customWidth="1"/>
    <col min="6403" max="6403" width="15.140625" customWidth="1"/>
    <col min="6404" max="6404" width="15.5703125" customWidth="1"/>
    <col min="6405" max="6405" width="13.28515625" customWidth="1"/>
    <col min="6406" max="6406" width="13.7109375" customWidth="1"/>
    <col min="6657" max="6657" width="50.28515625" customWidth="1"/>
    <col min="6658" max="6658" width="15.85546875" customWidth="1"/>
    <col min="6659" max="6659" width="15.140625" customWidth="1"/>
    <col min="6660" max="6660" width="15.5703125" customWidth="1"/>
    <col min="6661" max="6661" width="13.28515625" customWidth="1"/>
    <col min="6662" max="6662" width="13.7109375" customWidth="1"/>
    <col min="6913" max="6913" width="50.28515625" customWidth="1"/>
    <col min="6914" max="6914" width="15.85546875" customWidth="1"/>
    <col min="6915" max="6915" width="15.140625" customWidth="1"/>
    <col min="6916" max="6916" width="15.5703125" customWidth="1"/>
    <col min="6917" max="6917" width="13.28515625" customWidth="1"/>
    <col min="6918" max="6918" width="13.7109375" customWidth="1"/>
    <col min="7169" max="7169" width="50.28515625" customWidth="1"/>
    <col min="7170" max="7170" width="15.85546875" customWidth="1"/>
    <col min="7171" max="7171" width="15.140625" customWidth="1"/>
    <col min="7172" max="7172" width="15.5703125" customWidth="1"/>
    <col min="7173" max="7173" width="13.28515625" customWidth="1"/>
    <col min="7174" max="7174" width="13.7109375" customWidth="1"/>
    <col min="7425" max="7425" width="50.28515625" customWidth="1"/>
    <col min="7426" max="7426" width="15.85546875" customWidth="1"/>
    <col min="7427" max="7427" width="15.140625" customWidth="1"/>
    <col min="7428" max="7428" width="15.5703125" customWidth="1"/>
    <col min="7429" max="7429" width="13.28515625" customWidth="1"/>
    <col min="7430" max="7430" width="13.7109375" customWidth="1"/>
    <col min="7681" max="7681" width="50.28515625" customWidth="1"/>
    <col min="7682" max="7682" width="15.85546875" customWidth="1"/>
    <col min="7683" max="7683" width="15.140625" customWidth="1"/>
    <col min="7684" max="7684" width="15.5703125" customWidth="1"/>
    <col min="7685" max="7685" width="13.28515625" customWidth="1"/>
    <col min="7686" max="7686" width="13.7109375" customWidth="1"/>
    <col min="7937" max="7937" width="50.28515625" customWidth="1"/>
    <col min="7938" max="7938" width="15.85546875" customWidth="1"/>
    <col min="7939" max="7939" width="15.140625" customWidth="1"/>
    <col min="7940" max="7940" width="15.5703125" customWidth="1"/>
    <col min="7941" max="7941" width="13.28515625" customWidth="1"/>
    <col min="7942" max="7942" width="13.7109375" customWidth="1"/>
    <col min="8193" max="8193" width="50.28515625" customWidth="1"/>
    <col min="8194" max="8194" width="15.85546875" customWidth="1"/>
    <col min="8195" max="8195" width="15.140625" customWidth="1"/>
    <col min="8196" max="8196" width="15.5703125" customWidth="1"/>
    <col min="8197" max="8197" width="13.28515625" customWidth="1"/>
    <col min="8198" max="8198" width="13.7109375" customWidth="1"/>
    <col min="8449" max="8449" width="50.28515625" customWidth="1"/>
    <col min="8450" max="8450" width="15.85546875" customWidth="1"/>
    <col min="8451" max="8451" width="15.140625" customWidth="1"/>
    <col min="8452" max="8452" width="15.5703125" customWidth="1"/>
    <col min="8453" max="8453" width="13.28515625" customWidth="1"/>
    <col min="8454" max="8454" width="13.7109375" customWidth="1"/>
    <col min="8705" max="8705" width="50.28515625" customWidth="1"/>
    <col min="8706" max="8706" width="15.85546875" customWidth="1"/>
    <col min="8707" max="8707" width="15.140625" customWidth="1"/>
    <col min="8708" max="8708" width="15.5703125" customWidth="1"/>
    <col min="8709" max="8709" width="13.28515625" customWidth="1"/>
    <col min="8710" max="8710" width="13.7109375" customWidth="1"/>
    <col min="8961" max="8961" width="50.28515625" customWidth="1"/>
    <col min="8962" max="8962" width="15.85546875" customWidth="1"/>
    <col min="8963" max="8963" width="15.140625" customWidth="1"/>
    <col min="8964" max="8964" width="15.5703125" customWidth="1"/>
    <col min="8965" max="8965" width="13.28515625" customWidth="1"/>
    <col min="8966" max="8966" width="13.7109375" customWidth="1"/>
    <col min="9217" max="9217" width="50.28515625" customWidth="1"/>
    <col min="9218" max="9218" width="15.85546875" customWidth="1"/>
    <col min="9219" max="9219" width="15.140625" customWidth="1"/>
    <col min="9220" max="9220" width="15.5703125" customWidth="1"/>
    <col min="9221" max="9221" width="13.28515625" customWidth="1"/>
    <col min="9222" max="9222" width="13.7109375" customWidth="1"/>
    <col min="9473" max="9473" width="50.28515625" customWidth="1"/>
    <col min="9474" max="9474" width="15.85546875" customWidth="1"/>
    <col min="9475" max="9475" width="15.140625" customWidth="1"/>
    <col min="9476" max="9476" width="15.5703125" customWidth="1"/>
    <col min="9477" max="9477" width="13.28515625" customWidth="1"/>
    <col min="9478" max="9478" width="13.7109375" customWidth="1"/>
    <col min="9729" max="9729" width="50.28515625" customWidth="1"/>
    <col min="9730" max="9730" width="15.85546875" customWidth="1"/>
    <col min="9731" max="9731" width="15.140625" customWidth="1"/>
    <col min="9732" max="9732" width="15.5703125" customWidth="1"/>
    <col min="9733" max="9733" width="13.28515625" customWidth="1"/>
    <col min="9734" max="9734" width="13.7109375" customWidth="1"/>
    <col min="9985" max="9985" width="50.28515625" customWidth="1"/>
    <col min="9986" max="9986" width="15.85546875" customWidth="1"/>
    <col min="9987" max="9987" width="15.140625" customWidth="1"/>
    <col min="9988" max="9988" width="15.5703125" customWidth="1"/>
    <col min="9989" max="9989" width="13.28515625" customWidth="1"/>
    <col min="9990" max="9990" width="13.7109375" customWidth="1"/>
    <col min="10241" max="10241" width="50.28515625" customWidth="1"/>
    <col min="10242" max="10242" width="15.85546875" customWidth="1"/>
    <col min="10243" max="10243" width="15.140625" customWidth="1"/>
    <col min="10244" max="10244" width="15.5703125" customWidth="1"/>
    <col min="10245" max="10245" width="13.28515625" customWidth="1"/>
    <col min="10246" max="10246" width="13.7109375" customWidth="1"/>
    <col min="10497" max="10497" width="50.28515625" customWidth="1"/>
    <col min="10498" max="10498" width="15.85546875" customWidth="1"/>
    <col min="10499" max="10499" width="15.140625" customWidth="1"/>
    <col min="10500" max="10500" width="15.5703125" customWidth="1"/>
    <col min="10501" max="10501" width="13.28515625" customWidth="1"/>
    <col min="10502" max="10502" width="13.7109375" customWidth="1"/>
    <col min="10753" max="10753" width="50.28515625" customWidth="1"/>
    <col min="10754" max="10754" width="15.85546875" customWidth="1"/>
    <col min="10755" max="10755" width="15.140625" customWidth="1"/>
    <col min="10756" max="10756" width="15.5703125" customWidth="1"/>
    <col min="10757" max="10757" width="13.28515625" customWidth="1"/>
    <col min="10758" max="10758" width="13.7109375" customWidth="1"/>
    <col min="11009" max="11009" width="50.28515625" customWidth="1"/>
    <col min="11010" max="11010" width="15.85546875" customWidth="1"/>
    <col min="11011" max="11011" width="15.140625" customWidth="1"/>
    <col min="11012" max="11012" width="15.5703125" customWidth="1"/>
    <col min="11013" max="11013" width="13.28515625" customWidth="1"/>
    <col min="11014" max="11014" width="13.7109375" customWidth="1"/>
    <col min="11265" max="11265" width="50.28515625" customWidth="1"/>
    <col min="11266" max="11266" width="15.85546875" customWidth="1"/>
    <col min="11267" max="11267" width="15.140625" customWidth="1"/>
    <col min="11268" max="11268" width="15.5703125" customWidth="1"/>
    <col min="11269" max="11269" width="13.28515625" customWidth="1"/>
    <col min="11270" max="11270" width="13.7109375" customWidth="1"/>
    <col min="11521" max="11521" width="50.28515625" customWidth="1"/>
    <col min="11522" max="11522" width="15.85546875" customWidth="1"/>
    <col min="11523" max="11523" width="15.140625" customWidth="1"/>
    <col min="11524" max="11524" width="15.5703125" customWidth="1"/>
    <col min="11525" max="11525" width="13.28515625" customWidth="1"/>
    <col min="11526" max="11526" width="13.7109375" customWidth="1"/>
    <col min="11777" max="11777" width="50.28515625" customWidth="1"/>
    <col min="11778" max="11778" width="15.85546875" customWidth="1"/>
    <col min="11779" max="11779" width="15.140625" customWidth="1"/>
    <col min="11780" max="11780" width="15.5703125" customWidth="1"/>
    <col min="11781" max="11781" width="13.28515625" customWidth="1"/>
    <col min="11782" max="11782" width="13.7109375" customWidth="1"/>
    <col min="12033" max="12033" width="50.28515625" customWidth="1"/>
    <col min="12034" max="12034" width="15.85546875" customWidth="1"/>
    <col min="12035" max="12035" width="15.140625" customWidth="1"/>
    <col min="12036" max="12036" width="15.5703125" customWidth="1"/>
    <col min="12037" max="12037" width="13.28515625" customWidth="1"/>
    <col min="12038" max="12038" width="13.7109375" customWidth="1"/>
    <col min="12289" max="12289" width="50.28515625" customWidth="1"/>
    <col min="12290" max="12290" width="15.85546875" customWidth="1"/>
    <col min="12291" max="12291" width="15.140625" customWidth="1"/>
    <col min="12292" max="12292" width="15.5703125" customWidth="1"/>
    <col min="12293" max="12293" width="13.28515625" customWidth="1"/>
    <col min="12294" max="12294" width="13.7109375" customWidth="1"/>
    <col min="12545" max="12545" width="50.28515625" customWidth="1"/>
    <col min="12546" max="12546" width="15.85546875" customWidth="1"/>
    <col min="12547" max="12547" width="15.140625" customWidth="1"/>
    <col min="12548" max="12548" width="15.5703125" customWidth="1"/>
    <col min="12549" max="12549" width="13.28515625" customWidth="1"/>
    <col min="12550" max="12550" width="13.7109375" customWidth="1"/>
    <col min="12801" max="12801" width="50.28515625" customWidth="1"/>
    <col min="12802" max="12802" width="15.85546875" customWidth="1"/>
    <col min="12803" max="12803" width="15.140625" customWidth="1"/>
    <col min="12804" max="12804" width="15.5703125" customWidth="1"/>
    <col min="12805" max="12805" width="13.28515625" customWidth="1"/>
    <col min="12806" max="12806" width="13.7109375" customWidth="1"/>
    <col min="13057" max="13057" width="50.28515625" customWidth="1"/>
    <col min="13058" max="13058" width="15.85546875" customWidth="1"/>
    <col min="13059" max="13059" width="15.140625" customWidth="1"/>
    <col min="13060" max="13060" width="15.5703125" customWidth="1"/>
    <col min="13061" max="13061" width="13.28515625" customWidth="1"/>
    <col min="13062" max="13062" width="13.7109375" customWidth="1"/>
    <col min="13313" max="13313" width="50.28515625" customWidth="1"/>
    <col min="13314" max="13314" width="15.85546875" customWidth="1"/>
    <col min="13315" max="13315" width="15.140625" customWidth="1"/>
    <col min="13316" max="13316" width="15.5703125" customWidth="1"/>
    <col min="13317" max="13317" width="13.28515625" customWidth="1"/>
    <col min="13318" max="13318" width="13.7109375" customWidth="1"/>
    <col min="13569" max="13569" width="50.28515625" customWidth="1"/>
    <col min="13570" max="13570" width="15.85546875" customWidth="1"/>
    <col min="13571" max="13571" width="15.140625" customWidth="1"/>
    <col min="13572" max="13572" width="15.5703125" customWidth="1"/>
    <col min="13573" max="13573" width="13.28515625" customWidth="1"/>
    <col min="13574" max="13574" width="13.7109375" customWidth="1"/>
    <col min="13825" max="13825" width="50.28515625" customWidth="1"/>
    <col min="13826" max="13826" width="15.85546875" customWidth="1"/>
    <col min="13827" max="13827" width="15.140625" customWidth="1"/>
    <col min="13828" max="13828" width="15.5703125" customWidth="1"/>
    <col min="13829" max="13829" width="13.28515625" customWidth="1"/>
    <col min="13830" max="13830" width="13.7109375" customWidth="1"/>
    <col min="14081" max="14081" width="50.28515625" customWidth="1"/>
    <col min="14082" max="14082" width="15.85546875" customWidth="1"/>
    <col min="14083" max="14083" width="15.140625" customWidth="1"/>
    <col min="14084" max="14084" width="15.5703125" customWidth="1"/>
    <col min="14085" max="14085" width="13.28515625" customWidth="1"/>
    <col min="14086" max="14086" width="13.7109375" customWidth="1"/>
    <col min="14337" max="14337" width="50.28515625" customWidth="1"/>
    <col min="14338" max="14338" width="15.85546875" customWidth="1"/>
    <col min="14339" max="14339" width="15.140625" customWidth="1"/>
    <col min="14340" max="14340" width="15.5703125" customWidth="1"/>
    <col min="14341" max="14341" width="13.28515625" customWidth="1"/>
    <col min="14342" max="14342" width="13.7109375" customWidth="1"/>
    <col min="14593" max="14593" width="50.28515625" customWidth="1"/>
    <col min="14594" max="14594" width="15.85546875" customWidth="1"/>
    <col min="14595" max="14595" width="15.140625" customWidth="1"/>
    <col min="14596" max="14596" width="15.5703125" customWidth="1"/>
    <col min="14597" max="14597" width="13.28515625" customWidth="1"/>
    <col min="14598" max="14598" width="13.7109375" customWidth="1"/>
    <col min="14849" max="14849" width="50.28515625" customWidth="1"/>
    <col min="14850" max="14850" width="15.85546875" customWidth="1"/>
    <col min="14851" max="14851" width="15.140625" customWidth="1"/>
    <col min="14852" max="14852" width="15.5703125" customWidth="1"/>
    <col min="14853" max="14853" width="13.28515625" customWidth="1"/>
    <col min="14854" max="14854" width="13.7109375" customWidth="1"/>
    <col min="15105" max="15105" width="50.28515625" customWidth="1"/>
    <col min="15106" max="15106" width="15.85546875" customWidth="1"/>
    <col min="15107" max="15107" width="15.140625" customWidth="1"/>
    <col min="15108" max="15108" width="15.5703125" customWidth="1"/>
    <col min="15109" max="15109" width="13.28515625" customWidth="1"/>
    <col min="15110" max="15110" width="13.7109375" customWidth="1"/>
    <col min="15361" max="15361" width="50.28515625" customWidth="1"/>
    <col min="15362" max="15362" width="15.85546875" customWidth="1"/>
    <col min="15363" max="15363" width="15.140625" customWidth="1"/>
    <col min="15364" max="15364" width="15.5703125" customWidth="1"/>
    <col min="15365" max="15365" width="13.28515625" customWidth="1"/>
    <col min="15366" max="15366" width="13.7109375" customWidth="1"/>
    <col min="15617" max="15617" width="50.28515625" customWidth="1"/>
    <col min="15618" max="15618" width="15.85546875" customWidth="1"/>
    <col min="15619" max="15619" width="15.140625" customWidth="1"/>
    <col min="15620" max="15620" width="15.5703125" customWidth="1"/>
    <col min="15621" max="15621" width="13.28515625" customWidth="1"/>
    <col min="15622" max="15622" width="13.7109375" customWidth="1"/>
    <col min="15873" max="15873" width="50.28515625" customWidth="1"/>
    <col min="15874" max="15874" width="15.85546875" customWidth="1"/>
    <col min="15875" max="15875" width="15.140625" customWidth="1"/>
    <col min="15876" max="15876" width="15.5703125" customWidth="1"/>
    <col min="15877" max="15877" width="13.28515625" customWidth="1"/>
    <col min="15878" max="15878" width="13.7109375" customWidth="1"/>
    <col min="16129" max="16129" width="50.28515625" customWidth="1"/>
    <col min="16130" max="16130" width="15.85546875" customWidth="1"/>
    <col min="16131" max="16131" width="15.140625" customWidth="1"/>
    <col min="16132" max="16132" width="15.5703125" customWidth="1"/>
    <col min="16133" max="16133" width="13.28515625" customWidth="1"/>
    <col min="16134" max="16134" width="13.7109375" customWidth="1"/>
  </cols>
  <sheetData>
    <row r="1" spans="1:6" s="2" customFormat="1" ht="15.75">
      <c r="A1" s="3"/>
      <c r="B1" s="3"/>
      <c r="C1" s="53"/>
      <c r="D1" s="53"/>
      <c r="E1" s="53"/>
      <c r="F1" s="54" t="s">
        <v>398</v>
      </c>
    </row>
    <row r="2" spans="1:6" s="2" customFormat="1">
      <c r="A2" s="3"/>
      <c r="B2" s="3"/>
      <c r="C2" s="634" t="s">
        <v>363</v>
      </c>
      <c r="D2" s="634"/>
      <c r="E2" s="634"/>
      <c r="F2" s="634"/>
    </row>
    <row r="3" spans="1:6" s="2" customFormat="1">
      <c r="A3" s="3"/>
      <c r="B3" s="3"/>
      <c r="C3" s="634" t="s">
        <v>394</v>
      </c>
      <c r="D3" s="634"/>
      <c r="E3" s="634"/>
      <c r="F3" s="634"/>
    </row>
    <row r="4" spans="1:6" s="2" customFormat="1">
      <c r="A4" s="3"/>
      <c r="B4" s="3"/>
      <c r="C4" s="634" t="s">
        <v>403</v>
      </c>
      <c r="D4" s="634"/>
      <c r="E4" s="634"/>
      <c r="F4" s="634"/>
    </row>
    <row r="5" spans="1:6" s="2" customFormat="1">
      <c r="A5" s="3"/>
      <c r="B5" s="3"/>
      <c r="C5" s="635"/>
      <c r="D5" s="635"/>
      <c r="E5" s="635"/>
      <c r="F5" s="635"/>
    </row>
    <row r="6" spans="1:6" s="2" customFormat="1">
      <c r="C6" s="634"/>
      <c r="D6" s="634"/>
      <c r="E6" s="634"/>
      <c r="F6" s="634"/>
    </row>
    <row r="7" spans="1:6" s="2" customFormat="1" ht="15.75" customHeight="1">
      <c r="A7" s="52"/>
      <c r="B7" s="52"/>
      <c r="C7" s="52"/>
      <c r="D7" s="52"/>
      <c r="E7" s="52"/>
      <c r="F7" s="52"/>
    </row>
    <row r="8" spans="1:6" s="2" customFormat="1" ht="33.75" customHeight="1">
      <c r="A8" s="628" t="s">
        <v>206</v>
      </c>
      <c r="B8" s="628"/>
      <c r="C8" s="628"/>
      <c r="D8" s="628"/>
      <c r="E8" s="628"/>
      <c r="F8" s="628"/>
    </row>
    <row r="9" spans="1:6" s="2" customFormat="1">
      <c r="A9" s="52"/>
      <c r="B9" s="52"/>
      <c r="C9" s="52"/>
      <c r="D9" s="52"/>
      <c r="E9" s="52"/>
      <c r="F9" s="52"/>
    </row>
    <row r="10" spans="1:6" s="2" customFormat="1" ht="15" customHeight="1">
      <c r="A10" s="56" t="s">
        <v>65</v>
      </c>
      <c r="B10" s="633" t="s">
        <v>425</v>
      </c>
      <c r="C10" s="423"/>
      <c r="D10" s="423"/>
      <c r="E10" s="423"/>
      <c r="F10" s="423"/>
    </row>
    <row r="11" spans="1:6" s="2" customFormat="1" ht="15" customHeight="1">
      <c r="A11" s="58"/>
      <c r="B11" s="58"/>
      <c r="C11" s="58"/>
      <c r="D11" s="58"/>
      <c r="E11" s="57"/>
      <c r="F11" s="59" t="s">
        <v>34</v>
      </c>
    </row>
    <row r="12" spans="1:6" s="2" customFormat="1" ht="15" customHeight="1">
      <c r="A12" s="629" t="s">
        <v>7</v>
      </c>
      <c r="B12" s="630" t="s">
        <v>207</v>
      </c>
      <c r="C12" s="630" t="s">
        <v>208</v>
      </c>
      <c r="D12" s="630" t="s">
        <v>38</v>
      </c>
      <c r="E12" s="531" t="s">
        <v>49</v>
      </c>
      <c r="F12" s="533"/>
    </row>
    <row r="13" spans="1:6" s="2" customFormat="1" ht="38.25" customHeight="1">
      <c r="A13" s="629"/>
      <c r="B13" s="631"/>
      <c r="C13" s="632"/>
      <c r="D13" s="632"/>
      <c r="E13" s="45" t="s">
        <v>209</v>
      </c>
      <c r="F13" s="45" t="s">
        <v>210</v>
      </c>
    </row>
    <row r="14" spans="1:6" s="2" customFormat="1" ht="38.25" customHeight="1">
      <c r="A14" s="327"/>
      <c r="B14" s="328"/>
      <c r="C14" s="328"/>
      <c r="D14" s="328"/>
      <c r="E14" s="328"/>
      <c r="F14" s="328"/>
    </row>
    <row r="15" spans="1:6" s="60" customFormat="1" ht="14.25">
      <c r="A15" s="67" t="s">
        <v>211</v>
      </c>
      <c r="B15" s="326">
        <f>B19+B28+B29+B33</f>
        <v>1539129.94</v>
      </c>
      <c r="C15" s="326">
        <f t="shared" ref="C15:F15" si="0">C19+C28+C29+C33</f>
        <v>2016648.7800000003</v>
      </c>
      <c r="D15" s="326">
        <f t="shared" si="0"/>
        <v>2725841.5599999996</v>
      </c>
      <c r="E15" s="326">
        <f t="shared" si="0"/>
        <v>2379341.5399999996</v>
      </c>
      <c r="F15" s="326">
        <f t="shared" si="0"/>
        <v>1765288.5900000003</v>
      </c>
    </row>
    <row r="16" spans="1:6" s="2" customFormat="1">
      <c r="A16" s="61" t="s">
        <v>62</v>
      </c>
      <c r="B16" s="322">
        <f>B40+B62</f>
        <v>848387.22</v>
      </c>
      <c r="C16" s="322">
        <f t="shared" ref="C16:F16" si="1">C40+C62</f>
        <v>1168194</v>
      </c>
      <c r="D16" s="322">
        <f t="shared" si="1"/>
        <v>1692182.03</v>
      </c>
      <c r="E16" s="322">
        <f t="shared" si="1"/>
        <v>1470752.02</v>
      </c>
      <c r="F16" s="322">
        <f t="shared" si="1"/>
        <v>1085652.4200000002</v>
      </c>
    </row>
    <row r="17" spans="1:6" s="2" customFormat="1">
      <c r="A17" s="61" t="s">
        <v>61</v>
      </c>
      <c r="B17" s="322"/>
      <c r="C17" s="322"/>
      <c r="D17" s="322"/>
      <c r="E17" s="322"/>
      <c r="F17" s="322"/>
    </row>
    <row r="18" spans="1:6" s="2" customFormat="1" ht="16.5" customHeight="1">
      <c r="A18" s="61" t="s">
        <v>60</v>
      </c>
      <c r="B18" s="322">
        <f>B42+B64</f>
        <v>261672.72</v>
      </c>
      <c r="C18" s="322">
        <f t="shared" ref="C18:F18" si="2">C42+C64</f>
        <v>384495.16000000003</v>
      </c>
      <c r="D18" s="322">
        <f t="shared" si="2"/>
        <v>511038.98</v>
      </c>
      <c r="E18" s="322">
        <f t="shared" si="2"/>
        <v>444167.11</v>
      </c>
      <c r="F18" s="322">
        <f t="shared" si="2"/>
        <v>327867.06</v>
      </c>
    </row>
    <row r="19" spans="1:6" s="2" customFormat="1">
      <c r="A19" s="61" t="s">
        <v>66</v>
      </c>
      <c r="B19" s="322">
        <f>SUM(B16:B18)</f>
        <v>1110059.94</v>
      </c>
      <c r="C19" s="322">
        <f t="shared" ref="C19:F19" si="3">SUM(C16:C18)</f>
        <v>1552689.1600000001</v>
      </c>
      <c r="D19" s="322">
        <f t="shared" si="3"/>
        <v>2203221.0099999998</v>
      </c>
      <c r="E19" s="322">
        <f t="shared" si="3"/>
        <v>1914919.13</v>
      </c>
      <c r="F19" s="322">
        <f t="shared" si="3"/>
        <v>1413519.4800000002</v>
      </c>
    </row>
    <row r="20" spans="1:6" s="2" customFormat="1">
      <c r="A20" s="61" t="s">
        <v>59</v>
      </c>
      <c r="B20" s="322">
        <f>B44+B66</f>
        <v>71080</v>
      </c>
      <c r="C20" s="322">
        <f t="shared" ref="C20:F20" si="4">C44+C66</f>
        <v>72839.899999999994</v>
      </c>
      <c r="D20" s="322">
        <f t="shared" si="4"/>
        <v>79440</v>
      </c>
      <c r="E20" s="322">
        <f t="shared" si="4"/>
        <v>79440</v>
      </c>
      <c r="F20" s="322">
        <f t="shared" si="4"/>
        <v>79440</v>
      </c>
    </row>
    <row r="21" spans="1:6" s="2" customFormat="1">
      <c r="A21" s="61" t="s">
        <v>67</v>
      </c>
      <c r="B21" s="322"/>
      <c r="C21" s="322"/>
      <c r="D21" s="322"/>
      <c r="E21" s="322"/>
      <c r="F21" s="322"/>
    </row>
    <row r="22" spans="1:6" s="2" customFormat="1">
      <c r="A22" s="61" t="s">
        <v>68</v>
      </c>
      <c r="B22" s="322">
        <f t="shared" ref="B22:F33" si="5">B46+B68</f>
        <v>0</v>
      </c>
      <c r="C22" s="322">
        <f t="shared" si="5"/>
        <v>2360</v>
      </c>
      <c r="D22" s="322">
        <f t="shared" si="5"/>
        <v>0</v>
      </c>
      <c r="E22" s="322">
        <f t="shared" si="5"/>
        <v>0</v>
      </c>
      <c r="F22" s="322">
        <f t="shared" si="5"/>
        <v>0</v>
      </c>
    </row>
    <row r="23" spans="1:6" s="2" customFormat="1">
      <c r="A23" s="61" t="s">
        <v>58</v>
      </c>
      <c r="B23" s="322">
        <f>B47+B69</f>
        <v>99264.08</v>
      </c>
      <c r="C23" s="322">
        <f t="shared" ref="C23:F23" si="6">C47+C69</f>
        <v>99264.08</v>
      </c>
      <c r="D23" s="322">
        <f t="shared" si="6"/>
        <v>101552</v>
      </c>
      <c r="E23" s="322">
        <f t="shared" si="6"/>
        <v>101453.86</v>
      </c>
      <c r="F23" s="322">
        <f t="shared" si="6"/>
        <v>51552</v>
      </c>
    </row>
    <row r="24" spans="1:6" s="2" customFormat="1" ht="16.5" customHeight="1">
      <c r="A24" s="61" t="s">
        <v>57</v>
      </c>
      <c r="B24" s="322"/>
      <c r="C24" s="322"/>
      <c r="D24" s="322">
        <f t="shared" si="5"/>
        <v>1000</v>
      </c>
      <c r="E24" s="322">
        <f t="shared" si="5"/>
        <v>1000</v>
      </c>
      <c r="F24" s="322">
        <f t="shared" si="5"/>
        <v>0</v>
      </c>
    </row>
    <row r="25" spans="1:6" s="2" customFormat="1">
      <c r="A25" s="61" t="s">
        <v>56</v>
      </c>
      <c r="B25" s="322">
        <f>B49+B71</f>
        <v>84675.92</v>
      </c>
      <c r="C25" s="322">
        <f t="shared" ref="C25:F25" si="7">C49+C71</f>
        <v>86554</v>
      </c>
      <c r="D25" s="322">
        <f t="shared" si="7"/>
        <v>107670</v>
      </c>
      <c r="E25" s="322">
        <f t="shared" si="7"/>
        <v>94670</v>
      </c>
      <c r="F25" s="322">
        <f t="shared" si="7"/>
        <v>94670</v>
      </c>
    </row>
    <row r="26" spans="1:6" s="2" customFormat="1">
      <c r="A26" s="61" t="s">
        <v>423</v>
      </c>
      <c r="B26" s="322">
        <f t="shared" si="5"/>
        <v>0</v>
      </c>
      <c r="C26" s="322">
        <f t="shared" si="5"/>
        <v>5991.64</v>
      </c>
      <c r="D26" s="322">
        <f t="shared" si="5"/>
        <v>5000</v>
      </c>
      <c r="E26" s="322">
        <f t="shared" si="5"/>
        <v>5000</v>
      </c>
      <c r="F26" s="322">
        <f t="shared" si="5"/>
        <v>5000</v>
      </c>
    </row>
    <row r="27" spans="1:6" s="2" customFormat="1">
      <c r="A27" s="61" t="s">
        <v>70</v>
      </c>
      <c r="B27" s="322">
        <f>B51+B73</f>
        <v>166550</v>
      </c>
      <c r="C27" s="322">
        <f t="shared" ref="C27:F27" si="8">C51+C73</f>
        <v>185850</v>
      </c>
      <c r="D27" s="322">
        <f t="shared" si="8"/>
        <v>175254</v>
      </c>
      <c r="E27" s="322">
        <f t="shared" si="8"/>
        <v>143414</v>
      </c>
      <c r="F27" s="322">
        <f t="shared" si="8"/>
        <v>102732.56</v>
      </c>
    </row>
    <row r="28" spans="1:6" s="2" customFormat="1">
      <c r="A28" s="61" t="s">
        <v>71</v>
      </c>
      <c r="B28" s="322">
        <f t="shared" si="5"/>
        <v>421570</v>
      </c>
      <c r="C28" s="322">
        <f t="shared" si="5"/>
        <v>452859.62</v>
      </c>
      <c r="D28" s="322">
        <f t="shared" si="5"/>
        <v>469916</v>
      </c>
      <c r="E28" s="322">
        <f t="shared" si="5"/>
        <v>424977.86</v>
      </c>
      <c r="F28" s="322">
        <f t="shared" si="5"/>
        <v>333394.56</v>
      </c>
    </row>
    <row r="29" spans="1:6" s="2" customFormat="1">
      <c r="A29" s="61" t="s">
        <v>55</v>
      </c>
      <c r="B29" s="322">
        <f t="shared" si="5"/>
        <v>7500</v>
      </c>
      <c r="C29" s="322">
        <f t="shared" si="5"/>
        <v>8600</v>
      </c>
      <c r="D29" s="322">
        <f t="shared" si="5"/>
        <v>5774.55</v>
      </c>
      <c r="E29" s="322">
        <f t="shared" si="5"/>
        <v>5774.55</v>
      </c>
      <c r="F29" s="322">
        <f t="shared" si="5"/>
        <v>5774.55</v>
      </c>
    </row>
    <row r="30" spans="1:6" s="2" customFormat="1">
      <c r="A30" s="61" t="s">
        <v>54</v>
      </c>
      <c r="B30" s="322"/>
      <c r="C30" s="322"/>
      <c r="D30" s="322"/>
      <c r="E30" s="322"/>
      <c r="F30" s="322"/>
    </row>
    <row r="31" spans="1:6" s="2" customFormat="1">
      <c r="A31" s="61" t="s">
        <v>53</v>
      </c>
      <c r="B31" s="322"/>
      <c r="C31" s="322"/>
      <c r="D31" s="322"/>
      <c r="E31" s="322">
        <f t="shared" si="5"/>
        <v>10000</v>
      </c>
      <c r="F31" s="322">
        <f t="shared" si="5"/>
        <v>10000</v>
      </c>
    </row>
    <row r="32" spans="1:6" s="2" customFormat="1">
      <c r="A32" s="61" t="s">
        <v>52</v>
      </c>
      <c r="B32" s="322">
        <f t="shared" si="5"/>
        <v>0</v>
      </c>
      <c r="C32" s="322">
        <f t="shared" si="5"/>
        <v>2500</v>
      </c>
      <c r="D32" s="322">
        <f t="shared" si="5"/>
        <v>46930</v>
      </c>
      <c r="E32" s="322">
        <f t="shared" si="5"/>
        <v>23670</v>
      </c>
      <c r="F32" s="322">
        <f t="shared" si="5"/>
        <v>2600</v>
      </c>
    </row>
    <row r="33" spans="1:6" s="2" customFormat="1">
      <c r="A33" s="61" t="s">
        <v>72</v>
      </c>
      <c r="B33" s="322">
        <f t="shared" si="5"/>
        <v>0</v>
      </c>
      <c r="C33" s="322">
        <f t="shared" si="5"/>
        <v>2500</v>
      </c>
      <c r="D33" s="322">
        <f t="shared" si="5"/>
        <v>46930</v>
      </c>
      <c r="E33" s="322">
        <f t="shared" si="5"/>
        <v>33670</v>
      </c>
      <c r="F33" s="322">
        <f t="shared" si="5"/>
        <v>12600</v>
      </c>
    </row>
    <row r="34" spans="1:6" s="2" customFormat="1" ht="10.5" customHeight="1">
      <c r="A34" s="622" t="s">
        <v>73</v>
      </c>
      <c r="B34" s="623"/>
      <c r="C34" s="624"/>
      <c r="D34" s="624"/>
      <c r="E34" s="624"/>
      <c r="F34" s="624"/>
    </row>
    <row r="35" spans="1:6" s="60" customFormat="1">
      <c r="A35" s="61" t="s">
        <v>74</v>
      </c>
      <c r="B35" s="61">
        <v>2</v>
      </c>
      <c r="C35" s="70">
        <v>2</v>
      </c>
      <c r="D35" s="70">
        <v>2</v>
      </c>
      <c r="E35" s="70">
        <v>2</v>
      </c>
      <c r="F35" s="70">
        <v>2</v>
      </c>
    </row>
    <row r="36" spans="1:6" s="2" customFormat="1" ht="30" customHeight="1">
      <c r="A36" s="69" t="s">
        <v>75</v>
      </c>
      <c r="B36" s="69"/>
      <c r="C36" s="71"/>
      <c r="D36" s="71"/>
      <c r="E36" s="71"/>
      <c r="F36" s="71"/>
    </row>
    <row r="37" spans="1:6" s="2" customFormat="1" ht="24" customHeight="1">
      <c r="A37" s="66"/>
      <c r="B37" s="61"/>
      <c r="C37" s="62"/>
      <c r="D37" s="62"/>
      <c r="E37" s="62"/>
      <c r="F37" s="62"/>
    </row>
    <row r="38" spans="1:6" s="2" customFormat="1" ht="28.5">
      <c r="A38" s="67" t="s">
        <v>422</v>
      </c>
      <c r="B38" s="317">
        <f>B43+B52+B53+B57</f>
        <v>302479.94</v>
      </c>
      <c r="C38" s="317">
        <f t="shared" ref="C38:F38" si="9">C43+C52+C53+C57</f>
        <v>320931.64</v>
      </c>
      <c r="D38" s="317">
        <f>D43+D52+D53+D57</f>
        <v>318125.18</v>
      </c>
      <c r="E38" s="317">
        <f t="shared" si="9"/>
        <v>318125.18</v>
      </c>
      <c r="F38" s="317">
        <f t="shared" si="9"/>
        <v>318125.18</v>
      </c>
    </row>
    <row r="39" spans="1:6" s="2" customFormat="1" ht="30">
      <c r="A39" s="68" t="s">
        <v>282</v>
      </c>
      <c r="B39" s="61">
        <v>0.5</v>
      </c>
      <c r="C39" s="62">
        <v>0.5</v>
      </c>
      <c r="D39" s="62">
        <v>0.5</v>
      </c>
      <c r="E39" s="62">
        <v>0.5</v>
      </c>
      <c r="F39" s="62">
        <v>0.5</v>
      </c>
    </row>
    <row r="40" spans="1:6" s="2" customFormat="1">
      <c r="A40" s="66" t="s">
        <v>62</v>
      </c>
      <c r="B40" s="311">
        <v>82467.22</v>
      </c>
      <c r="C40" s="312">
        <v>82467.22</v>
      </c>
      <c r="D40" s="312">
        <v>95266.99</v>
      </c>
      <c r="E40" s="312">
        <v>95266.99</v>
      </c>
      <c r="F40" s="312">
        <v>95266.99</v>
      </c>
    </row>
    <row r="41" spans="1:6" s="2" customFormat="1">
      <c r="A41" s="66" t="s">
        <v>61</v>
      </c>
      <c r="B41" s="311"/>
      <c r="C41" s="312"/>
      <c r="D41" s="312"/>
      <c r="E41" s="312"/>
      <c r="F41" s="312"/>
    </row>
    <row r="42" spans="1:6" s="2" customFormat="1">
      <c r="A42" s="66" t="s">
        <v>60</v>
      </c>
      <c r="B42" s="311">
        <v>30332.720000000001</v>
      </c>
      <c r="C42" s="312">
        <v>30332.78</v>
      </c>
      <c r="D42" s="312">
        <v>28770.63</v>
      </c>
      <c r="E42" s="312">
        <v>28770.63</v>
      </c>
      <c r="F42" s="312">
        <v>28770.63</v>
      </c>
    </row>
    <row r="43" spans="1:6" s="2" customFormat="1">
      <c r="A43" s="66" t="s">
        <v>66</v>
      </c>
      <c r="B43" s="319">
        <f>B40+B41+B42</f>
        <v>112799.94</v>
      </c>
      <c r="C43" s="319">
        <f t="shared" ref="C43:F43" si="10">C40+C41+C42</f>
        <v>112800</v>
      </c>
      <c r="D43" s="319">
        <f t="shared" si="10"/>
        <v>124037.62000000001</v>
      </c>
      <c r="E43" s="319">
        <f t="shared" si="10"/>
        <v>124037.62000000001</v>
      </c>
      <c r="F43" s="319">
        <f t="shared" si="10"/>
        <v>124037.62000000001</v>
      </c>
    </row>
    <row r="44" spans="1:6" s="2" customFormat="1">
      <c r="A44" s="66" t="s">
        <v>59</v>
      </c>
      <c r="B44" s="313"/>
      <c r="C44" s="314"/>
      <c r="D44" s="314"/>
      <c r="E44" s="314"/>
      <c r="F44" s="314"/>
    </row>
    <row r="45" spans="1:6" s="2" customFormat="1">
      <c r="A45" s="61" t="s">
        <v>67</v>
      </c>
      <c r="B45" s="313"/>
      <c r="C45" s="314"/>
      <c r="D45" s="314"/>
      <c r="E45" s="314"/>
      <c r="F45" s="314"/>
    </row>
    <row r="46" spans="1:6" s="2" customFormat="1">
      <c r="A46" s="61" t="s">
        <v>68</v>
      </c>
      <c r="B46" s="313"/>
      <c r="C46" s="314">
        <v>2360</v>
      </c>
      <c r="D46" s="314"/>
      <c r="E46" s="314"/>
      <c r="F46" s="314"/>
    </row>
    <row r="47" spans="1:6" s="2" customFormat="1">
      <c r="A47" s="66" t="s">
        <v>58</v>
      </c>
      <c r="B47" s="315">
        <v>4106</v>
      </c>
      <c r="C47" s="312">
        <v>4106</v>
      </c>
      <c r="D47" s="312">
        <v>4200.5600000000004</v>
      </c>
      <c r="E47" s="312">
        <v>4200.5600000000004</v>
      </c>
      <c r="F47" s="312">
        <v>4200.5600000000004</v>
      </c>
    </row>
    <row r="48" spans="1:6" s="2" customFormat="1">
      <c r="A48" s="66" t="s">
        <v>57</v>
      </c>
      <c r="B48" s="315"/>
      <c r="C48" s="312"/>
      <c r="D48" s="312"/>
      <c r="E48" s="312"/>
      <c r="F48" s="312"/>
    </row>
    <row r="49" spans="1:6" s="2" customFormat="1">
      <c r="A49" s="66" t="s">
        <v>56</v>
      </c>
      <c r="B49" s="315">
        <v>78074</v>
      </c>
      <c r="C49" s="312">
        <v>78074</v>
      </c>
      <c r="D49" s="312">
        <v>78070</v>
      </c>
      <c r="E49" s="312">
        <v>88070</v>
      </c>
      <c r="F49" s="312">
        <v>88070</v>
      </c>
    </row>
    <row r="50" spans="1:6" s="2" customFormat="1">
      <c r="A50" s="61" t="s">
        <v>423</v>
      </c>
      <c r="B50" s="315"/>
      <c r="C50" s="312">
        <v>5991.64</v>
      </c>
      <c r="D50" s="312">
        <v>5000</v>
      </c>
      <c r="E50" s="312">
        <v>5000</v>
      </c>
      <c r="F50" s="312">
        <v>5000</v>
      </c>
    </row>
    <row r="51" spans="1:6" s="2" customFormat="1">
      <c r="A51" s="61" t="s">
        <v>70</v>
      </c>
      <c r="B51" s="311">
        <v>105000</v>
      </c>
      <c r="C51" s="312">
        <v>114600</v>
      </c>
      <c r="D51" s="312">
        <v>105494</v>
      </c>
      <c r="E51" s="312">
        <v>85494</v>
      </c>
      <c r="F51" s="312">
        <v>85494</v>
      </c>
    </row>
    <row r="52" spans="1:6" s="2" customFormat="1">
      <c r="A52" s="61" t="s">
        <v>71</v>
      </c>
      <c r="B52" s="318">
        <f>B44+B45+B46+B47+B48+B49+B51</f>
        <v>187180</v>
      </c>
      <c r="C52" s="318">
        <f>C44+C45+C46+C47+C48+C49+C51+C50</f>
        <v>205131.64</v>
      </c>
      <c r="D52" s="318">
        <f t="shared" ref="D52" si="11">D44+D45+D46+D47+D48+D49+D51+D50</f>
        <v>192764.56</v>
      </c>
      <c r="E52" s="318">
        <f t="shared" ref="E52" si="12">E44+E45+E46+E47+E48+E49+E51+E50</f>
        <v>182764.56</v>
      </c>
      <c r="F52" s="318">
        <f t="shared" ref="F52" si="13">F44+F45+F46+F47+F48+F49+F51+F50</f>
        <v>182764.56</v>
      </c>
    </row>
    <row r="53" spans="1:6" s="2" customFormat="1">
      <c r="A53" s="66" t="s">
        <v>55</v>
      </c>
      <c r="B53" s="318">
        <v>2500</v>
      </c>
      <c r="C53" s="312">
        <v>3000</v>
      </c>
      <c r="D53" s="312">
        <v>1323</v>
      </c>
      <c r="E53" s="312">
        <v>1323</v>
      </c>
      <c r="F53" s="312">
        <v>1323</v>
      </c>
    </row>
    <row r="54" spans="1:6" s="2" customFormat="1">
      <c r="A54" s="66" t="s">
        <v>54</v>
      </c>
      <c r="B54" s="315"/>
      <c r="C54" s="312"/>
      <c r="D54" s="312"/>
      <c r="E54" s="312"/>
      <c r="F54" s="312"/>
    </row>
    <row r="55" spans="1:6" s="2" customFormat="1">
      <c r="A55" s="66" t="s">
        <v>53</v>
      </c>
      <c r="B55" s="315"/>
      <c r="C55" s="312"/>
      <c r="D55" s="312"/>
      <c r="E55" s="312">
        <v>10000</v>
      </c>
      <c r="F55" s="312">
        <v>10000</v>
      </c>
    </row>
    <row r="56" spans="1:6" s="2" customFormat="1">
      <c r="A56" s="69" t="s">
        <v>52</v>
      </c>
      <c r="B56" s="315"/>
      <c r="C56" s="312"/>
      <c r="D56" s="312"/>
      <c r="E56" s="312"/>
      <c r="F56" s="312"/>
    </row>
    <row r="57" spans="1:6" s="2" customFormat="1">
      <c r="A57" s="61" t="s">
        <v>72</v>
      </c>
      <c r="B57" s="316"/>
      <c r="C57" s="312"/>
      <c r="D57" s="312"/>
      <c r="E57" s="312">
        <v>10000</v>
      </c>
      <c r="F57" s="312">
        <v>10000</v>
      </c>
    </row>
    <row r="58" spans="1:6" s="2" customFormat="1" ht="11.25" customHeight="1">
      <c r="A58" s="622"/>
      <c r="B58" s="623"/>
      <c r="C58" s="624"/>
      <c r="D58" s="624"/>
      <c r="E58" s="624"/>
      <c r="F58" s="624"/>
    </row>
    <row r="59" spans="1:6" s="2" customFormat="1">
      <c r="A59" s="66"/>
      <c r="B59" s="63"/>
      <c r="C59" s="64"/>
      <c r="D59" s="64"/>
      <c r="E59" s="64"/>
      <c r="F59" s="65"/>
    </row>
    <row r="60" spans="1:6" s="2" customFormat="1" ht="28.5">
      <c r="A60" s="67" t="s">
        <v>424</v>
      </c>
      <c r="B60" s="320">
        <f>B65+B74+B75+B79</f>
        <v>1236650</v>
      </c>
      <c r="C60" s="320">
        <f t="shared" ref="C60:F60" si="14">C65+C74+C75+C79</f>
        <v>1695717.1400000001</v>
      </c>
      <c r="D60" s="320">
        <f t="shared" si="14"/>
        <v>2407716.38</v>
      </c>
      <c r="E60" s="320">
        <f t="shared" si="14"/>
        <v>2061216.36</v>
      </c>
      <c r="F60" s="320">
        <f t="shared" si="14"/>
        <v>1447163.4100000001</v>
      </c>
    </row>
    <row r="61" spans="1:6" s="2" customFormat="1">
      <c r="A61" s="68" t="s">
        <v>76</v>
      </c>
      <c r="B61" s="323">
        <v>4.3</v>
      </c>
      <c r="C61" s="321">
        <v>4.3</v>
      </c>
      <c r="D61" s="321">
        <v>4.3</v>
      </c>
      <c r="E61" s="321">
        <v>3.3</v>
      </c>
      <c r="F61" s="321">
        <v>3.3</v>
      </c>
    </row>
    <row r="62" spans="1:6" s="2" customFormat="1">
      <c r="A62" s="66" t="s">
        <v>62</v>
      </c>
      <c r="B62" s="324">
        <v>765920</v>
      </c>
      <c r="C62" s="321">
        <v>1085726.78</v>
      </c>
      <c r="D62" s="321">
        <f>653020+943895.04</f>
        <v>1596915.04</v>
      </c>
      <c r="E62" s="321">
        <v>1375485.03</v>
      </c>
      <c r="F62" s="321">
        <v>990385.43</v>
      </c>
    </row>
    <row r="63" spans="1:6" s="2" customFormat="1">
      <c r="A63" s="66" t="s">
        <v>61</v>
      </c>
      <c r="B63" s="324"/>
      <c r="C63" s="321"/>
      <c r="D63" s="321"/>
      <c r="E63" s="321"/>
      <c r="F63" s="321"/>
    </row>
    <row r="64" spans="1:6" s="2" customFormat="1">
      <c r="A64" s="66" t="s">
        <v>60</v>
      </c>
      <c r="B64" s="324">
        <v>231340</v>
      </c>
      <c r="C64" s="321">
        <v>354162.38</v>
      </c>
      <c r="D64" s="321">
        <f>197212.04+285056.31</f>
        <v>482268.35</v>
      </c>
      <c r="E64" s="321">
        <v>415396.48</v>
      </c>
      <c r="F64" s="321">
        <v>299096.43</v>
      </c>
    </row>
    <row r="65" spans="1:6" s="2" customFormat="1">
      <c r="A65" s="61" t="s">
        <v>66</v>
      </c>
      <c r="B65" s="325">
        <f>B62+B63+B64</f>
        <v>997260</v>
      </c>
      <c r="C65" s="325">
        <f t="shared" ref="C65:F65" si="15">C62+C63+C64</f>
        <v>1439889.1600000001</v>
      </c>
      <c r="D65" s="325">
        <f t="shared" si="15"/>
        <v>2079183.3900000001</v>
      </c>
      <c r="E65" s="325">
        <f t="shared" si="15"/>
        <v>1790881.51</v>
      </c>
      <c r="F65" s="325">
        <f t="shared" si="15"/>
        <v>1289481.8600000001</v>
      </c>
    </row>
    <row r="66" spans="1:6" s="2" customFormat="1">
      <c r="A66" s="66" t="s">
        <v>59</v>
      </c>
      <c r="B66" s="324">
        <v>71080</v>
      </c>
      <c r="C66" s="321">
        <v>72839.899999999994</v>
      </c>
      <c r="D66" s="321">
        <v>79440</v>
      </c>
      <c r="E66" s="321">
        <v>79440</v>
      </c>
      <c r="F66" s="321">
        <v>79440</v>
      </c>
    </row>
    <row r="67" spans="1:6" s="2" customFormat="1">
      <c r="A67" s="61" t="s">
        <v>67</v>
      </c>
      <c r="B67" s="324"/>
      <c r="C67" s="321"/>
      <c r="D67" s="321"/>
      <c r="E67" s="321"/>
      <c r="F67" s="321"/>
    </row>
    <row r="68" spans="1:6" s="2" customFormat="1">
      <c r="A68" s="61" t="s">
        <v>68</v>
      </c>
      <c r="B68" s="325"/>
      <c r="C68" s="321"/>
      <c r="D68" s="321"/>
      <c r="E68" s="321"/>
      <c r="F68" s="321"/>
    </row>
    <row r="69" spans="1:6" s="2" customFormat="1">
      <c r="A69" s="61" t="s">
        <v>58</v>
      </c>
      <c r="B69" s="325">
        <v>95158.080000000002</v>
      </c>
      <c r="C69" s="321">
        <v>95158.080000000002</v>
      </c>
      <c r="D69" s="321">
        <v>97351.44</v>
      </c>
      <c r="E69" s="321">
        <v>97253.3</v>
      </c>
      <c r="F69" s="321">
        <v>47351.44</v>
      </c>
    </row>
    <row r="70" spans="1:6" s="2" customFormat="1">
      <c r="A70" s="61" t="s">
        <v>57</v>
      </c>
      <c r="B70" s="325"/>
      <c r="C70" s="321"/>
      <c r="D70" s="321">
        <v>1000</v>
      </c>
      <c r="E70" s="321">
        <v>1000</v>
      </c>
      <c r="F70" s="321"/>
    </row>
    <row r="71" spans="1:6" s="2" customFormat="1">
      <c r="A71" s="61" t="s">
        <v>56</v>
      </c>
      <c r="B71" s="325">
        <v>6601.92</v>
      </c>
      <c r="C71" s="321">
        <v>8480</v>
      </c>
      <c r="D71" s="321">
        <v>29600</v>
      </c>
      <c r="E71" s="321">
        <v>6600</v>
      </c>
      <c r="F71" s="321">
        <v>6600</v>
      </c>
    </row>
    <row r="72" spans="1:6" s="2" customFormat="1">
      <c r="A72" s="61" t="s">
        <v>69</v>
      </c>
      <c r="B72" s="325"/>
      <c r="C72" s="321"/>
      <c r="D72" s="321"/>
      <c r="E72" s="321"/>
      <c r="F72" s="321"/>
    </row>
    <row r="73" spans="1:6" s="2" customFormat="1">
      <c r="A73" s="61" t="s">
        <v>70</v>
      </c>
      <c r="B73" s="325">
        <v>61550</v>
      </c>
      <c r="C73" s="321">
        <v>71250</v>
      </c>
      <c r="D73" s="321">
        <v>69760</v>
      </c>
      <c r="E73" s="321">
        <v>57920</v>
      </c>
      <c r="F73" s="321">
        <v>17238.560000000001</v>
      </c>
    </row>
    <row r="74" spans="1:6" s="2" customFormat="1">
      <c r="A74" s="61" t="s">
        <v>71</v>
      </c>
      <c r="B74" s="325">
        <f>SUM(B66:B73)</f>
        <v>234390.00000000003</v>
      </c>
      <c r="C74" s="325">
        <f t="shared" ref="C74:F74" si="16">SUM(C66:C73)</f>
        <v>247727.97999999998</v>
      </c>
      <c r="D74" s="325">
        <f t="shared" si="16"/>
        <v>277151.44</v>
      </c>
      <c r="E74" s="325">
        <f t="shared" si="16"/>
        <v>242213.3</v>
      </c>
      <c r="F74" s="325">
        <f t="shared" si="16"/>
        <v>150630</v>
      </c>
    </row>
    <row r="75" spans="1:6" s="2" customFormat="1">
      <c r="A75" s="61" t="s">
        <v>55</v>
      </c>
      <c r="B75" s="325">
        <v>5000</v>
      </c>
      <c r="C75" s="321">
        <v>5600</v>
      </c>
      <c r="D75" s="321">
        <v>4451.55</v>
      </c>
      <c r="E75" s="321">
        <v>4451.55</v>
      </c>
      <c r="F75" s="321">
        <v>4451.55</v>
      </c>
    </row>
    <row r="76" spans="1:6" s="2" customFormat="1">
      <c r="A76" s="61" t="s">
        <v>54</v>
      </c>
      <c r="B76" s="325"/>
      <c r="C76" s="321"/>
      <c r="D76" s="321"/>
      <c r="E76" s="321"/>
      <c r="F76" s="321"/>
    </row>
    <row r="77" spans="1:6" s="2" customFormat="1">
      <c r="A77" s="61" t="s">
        <v>53</v>
      </c>
      <c r="B77" s="325"/>
      <c r="C77" s="321"/>
      <c r="D77" s="321"/>
      <c r="E77" s="321"/>
      <c r="F77" s="321"/>
    </row>
    <row r="78" spans="1:6" s="2" customFormat="1">
      <c r="A78" s="61" t="s">
        <v>52</v>
      </c>
      <c r="B78" s="325"/>
      <c r="C78" s="321">
        <v>2500</v>
      </c>
      <c r="D78" s="321">
        <v>46930</v>
      </c>
      <c r="E78" s="321">
        <v>23670</v>
      </c>
      <c r="F78" s="321">
        <v>2600</v>
      </c>
    </row>
    <row r="79" spans="1:6" s="2" customFormat="1">
      <c r="A79" s="61" t="s">
        <v>72</v>
      </c>
      <c r="B79" s="325">
        <f>B77+B78</f>
        <v>0</v>
      </c>
      <c r="C79" s="325">
        <f t="shared" ref="C79:F79" si="17">C77+C78</f>
        <v>2500</v>
      </c>
      <c r="D79" s="325">
        <f t="shared" si="17"/>
        <v>46930</v>
      </c>
      <c r="E79" s="325">
        <f t="shared" si="17"/>
        <v>23670</v>
      </c>
      <c r="F79" s="325">
        <f t="shared" si="17"/>
        <v>2600</v>
      </c>
    </row>
    <row r="80" spans="1:6">
      <c r="A80" s="61"/>
      <c r="B80" s="61"/>
      <c r="C80" s="62"/>
      <c r="D80" s="62"/>
      <c r="E80" s="62"/>
      <c r="F80" s="62"/>
    </row>
    <row r="81" spans="1:6" s="2" customFormat="1">
      <c r="A81" s="61" t="s">
        <v>77</v>
      </c>
      <c r="B81" s="61"/>
      <c r="C81" s="62"/>
      <c r="D81" s="62"/>
      <c r="E81" s="62"/>
      <c r="F81" s="62"/>
    </row>
    <row r="82" spans="1:6">
      <c r="A82" s="61" t="s">
        <v>78</v>
      </c>
      <c r="B82" s="61"/>
      <c r="C82" s="62"/>
      <c r="D82" s="62"/>
      <c r="E82" s="62"/>
      <c r="F82" s="62"/>
    </row>
    <row r="83" spans="1:6">
      <c r="A83" s="72"/>
      <c r="B83" s="72"/>
      <c r="C83" s="73"/>
      <c r="D83" s="73"/>
      <c r="E83" s="73"/>
      <c r="F83" s="73"/>
    </row>
    <row r="84" spans="1:6" s="21" customFormat="1" ht="15.75" thickBot="1">
      <c r="A84" s="74" t="s">
        <v>29</v>
      </c>
      <c r="B84" s="74"/>
      <c r="C84" s="75"/>
      <c r="D84" s="75"/>
      <c r="E84" s="76"/>
      <c r="F84" s="48"/>
    </row>
    <row r="85" spans="1:6" s="21" customFormat="1">
      <c r="A85" s="77" t="s">
        <v>51</v>
      </c>
      <c r="B85" s="77"/>
      <c r="C85" s="625" t="s">
        <v>30</v>
      </c>
      <c r="D85" s="625"/>
      <c r="E85" s="78"/>
      <c r="F85" s="79"/>
    </row>
    <row r="86" spans="1:6" s="21" customFormat="1">
      <c r="A86" s="77"/>
      <c r="B86" s="77"/>
      <c r="C86" s="78"/>
      <c r="D86" s="78"/>
      <c r="E86" s="78"/>
      <c r="F86" s="79"/>
    </row>
    <row r="87" spans="1:6" s="21" customFormat="1">
      <c r="A87" s="80" t="s">
        <v>32</v>
      </c>
      <c r="B87" s="80"/>
      <c r="C87" s="626"/>
      <c r="D87" s="626"/>
      <c r="E87" s="76"/>
      <c r="F87" s="48"/>
    </row>
    <row r="88" spans="1:6">
      <c r="A88" s="51" t="s">
        <v>33</v>
      </c>
      <c r="B88" s="48"/>
      <c r="C88" s="627" t="s">
        <v>30</v>
      </c>
      <c r="D88" s="627"/>
      <c r="E88" s="78"/>
      <c r="F88" s="79"/>
    </row>
    <row r="89" spans="1:6">
      <c r="A89" s="21"/>
      <c r="B89" s="30"/>
      <c r="C89" s="30"/>
      <c r="D89" s="30"/>
      <c r="E89" s="48"/>
      <c r="F89" s="22"/>
    </row>
    <row r="90" spans="1:6">
      <c r="A90" s="21"/>
      <c r="B90" s="21"/>
      <c r="C90" s="21"/>
      <c r="D90" s="21"/>
      <c r="E90" s="51"/>
      <c r="F90" s="21"/>
    </row>
  </sheetData>
  <mergeCells count="17">
    <mergeCell ref="C6:F6"/>
    <mergeCell ref="C2:F2"/>
    <mergeCell ref="C3:F3"/>
    <mergeCell ref="C4:F4"/>
    <mergeCell ref="C5:F5"/>
    <mergeCell ref="A58:F58"/>
    <mergeCell ref="C85:D85"/>
    <mergeCell ref="C87:D87"/>
    <mergeCell ref="C88:D88"/>
    <mergeCell ref="A8:F8"/>
    <mergeCell ref="A12:A13"/>
    <mergeCell ref="B12:B13"/>
    <mergeCell ref="C12:C13"/>
    <mergeCell ref="D12:D13"/>
    <mergeCell ref="E12:F12"/>
    <mergeCell ref="A34:F34"/>
    <mergeCell ref="B10:F10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8">
    <tabColor rgb="FF00B050"/>
  </sheetPr>
  <dimension ref="A1:G101"/>
  <sheetViews>
    <sheetView view="pageLayout" topLeftCell="A96" zoomScale="90" zoomScaleNormal="90" zoomScalePageLayoutView="90" workbookViewId="0">
      <selection activeCell="F20" sqref="F20"/>
    </sheetView>
  </sheetViews>
  <sheetFormatPr defaultRowHeight="15"/>
  <cols>
    <col min="1" max="1" width="50.5703125" style="2" customWidth="1"/>
    <col min="2" max="2" width="10.85546875" style="2" customWidth="1"/>
    <col min="3" max="3" width="15.28515625" style="2" customWidth="1"/>
    <col min="4" max="4" width="12.140625" style="2" customWidth="1"/>
    <col min="5" max="5" width="11.42578125" style="2" customWidth="1"/>
    <col min="6" max="6" width="15.42578125" style="2" customWidth="1"/>
    <col min="7" max="7" width="17.42578125" style="2" customWidth="1"/>
    <col min="8" max="256" width="9.140625" style="2"/>
    <col min="257" max="257" width="27.42578125" style="2" customWidth="1"/>
    <col min="258" max="258" width="8.7109375" style="2" customWidth="1"/>
    <col min="259" max="259" width="11.5703125" style="2" customWidth="1"/>
    <col min="260" max="260" width="12.140625" style="2" customWidth="1"/>
    <col min="261" max="261" width="34.5703125" style="2" customWidth="1"/>
    <col min="262" max="262" width="35.7109375" style="2" customWidth="1"/>
    <col min="263" max="263" width="41.28515625" style="2" customWidth="1"/>
    <col min="264" max="512" width="9.140625" style="2"/>
    <col min="513" max="513" width="27.42578125" style="2" customWidth="1"/>
    <col min="514" max="514" width="8.7109375" style="2" customWidth="1"/>
    <col min="515" max="515" width="11.5703125" style="2" customWidth="1"/>
    <col min="516" max="516" width="12.140625" style="2" customWidth="1"/>
    <col min="517" max="517" width="34.5703125" style="2" customWidth="1"/>
    <col min="518" max="518" width="35.7109375" style="2" customWidth="1"/>
    <col min="519" max="519" width="41.28515625" style="2" customWidth="1"/>
    <col min="520" max="768" width="9.140625" style="2"/>
    <col min="769" max="769" width="27.42578125" style="2" customWidth="1"/>
    <col min="770" max="770" width="8.7109375" style="2" customWidth="1"/>
    <col min="771" max="771" width="11.5703125" style="2" customWidth="1"/>
    <col min="772" max="772" width="12.140625" style="2" customWidth="1"/>
    <col min="773" max="773" width="34.5703125" style="2" customWidth="1"/>
    <col min="774" max="774" width="35.7109375" style="2" customWidth="1"/>
    <col min="775" max="775" width="41.28515625" style="2" customWidth="1"/>
    <col min="776" max="1024" width="9.140625" style="2"/>
    <col min="1025" max="1025" width="27.42578125" style="2" customWidth="1"/>
    <col min="1026" max="1026" width="8.7109375" style="2" customWidth="1"/>
    <col min="1027" max="1027" width="11.5703125" style="2" customWidth="1"/>
    <col min="1028" max="1028" width="12.140625" style="2" customWidth="1"/>
    <col min="1029" max="1029" width="34.5703125" style="2" customWidth="1"/>
    <col min="1030" max="1030" width="35.7109375" style="2" customWidth="1"/>
    <col min="1031" max="1031" width="41.28515625" style="2" customWidth="1"/>
    <col min="1032" max="1280" width="9.140625" style="2"/>
    <col min="1281" max="1281" width="27.42578125" style="2" customWidth="1"/>
    <col min="1282" max="1282" width="8.7109375" style="2" customWidth="1"/>
    <col min="1283" max="1283" width="11.5703125" style="2" customWidth="1"/>
    <col min="1284" max="1284" width="12.140625" style="2" customWidth="1"/>
    <col min="1285" max="1285" width="34.5703125" style="2" customWidth="1"/>
    <col min="1286" max="1286" width="35.7109375" style="2" customWidth="1"/>
    <col min="1287" max="1287" width="41.28515625" style="2" customWidth="1"/>
    <col min="1288" max="1536" width="9.140625" style="2"/>
    <col min="1537" max="1537" width="27.42578125" style="2" customWidth="1"/>
    <col min="1538" max="1538" width="8.7109375" style="2" customWidth="1"/>
    <col min="1539" max="1539" width="11.5703125" style="2" customWidth="1"/>
    <col min="1540" max="1540" width="12.140625" style="2" customWidth="1"/>
    <col min="1541" max="1541" width="34.5703125" style="2" customWidth="1"/>
    <col min="1542" max="1542" width="35.7109375" style="2" customWidth="1"/>
    <col min="1543" max="1543" width="41.28515625" style="2" customWidth="1"/>
    <col min="1544" max="1792" width="9.140625" style="2"/>
    <col min="1793" max="1793" width="27.42578125" style="2" customWidth="1"/>
    <col min="1794" max="1794" width="8.7109375" style="2" customWidth="1"/>
    <col min="1795" max="1795" width="11.5703125" style="2" customWidth="1"/>
    <col min="1796" max="1796" width="12.140625" style="2" customWidth="1"/>
    <col min="1797" max="1797" width="34.5703125" style="2" customWidth="1"/>
    <col min="1798" max="1798" width="35.7109375" style="2" customWidth="1"/>
    <col min="1799" max="1799" width="41.28515625" style="2" customWidth="1"/>
    <col min="1800" max="2048" width="9.140625" style="2"/>
    <col min="2049" max="2049" width="27.42578125" style="2" customWidth="1"/>
    <col min="2050" max="2050" width="8.7109375" style="2" customWidth="1"/>
    <col min="2051" max="2051" width="11.5703125" style="2" customWidth="1"/>
    <col min="2052" max="2052" width="12.140625" style="2" customWidth="1"/>
    <col min="2053" max="2053" width="34.5703125" style="2" customWidth="1"/>
    <col min="2054" max="2054" width="35.7109375" style="2" customWidth="1"/>
    <col min="2055" max="2055" width="41.28515625" style="2" customWidth="1"/>
    <col min="2056" max="2304" width="9.140625" style="2"/>
    <col min="2305" max="2305" width="27.42578125" style="2" customWidth="1"/>
    <col min="2306" max="2306" width="8.7109375" style="2" customWidth="1"/>
    <col min="2307" max="2307" width="11.5703125" style="2" customWidth="1"/>
    <col min="2308" max="2308" width="12.140625" style="2" customWidth="1"/>
    <col min="2309" max="2309" width="34.5703125" style="2" customWidth="1"/>
    <col min="2310" max="2310" width="35.7109375" style="2" customWidth="1"/>
    <col min="2311" max="2311" width="41.28515625" style="2" customWidth="1"/>
    <col min="2312" max="2560" width="9.140625" style="2"/>
    <col min="2561" max="2561" width="27.42578125" style="2" customWidth="1"/>
    <col min="2562" max="2562" width="8.7109375" style="2" customWidth="1"/>
    <col min="2563" max="2563" width="11.5703125" style="2" customWidth="1"/>
    <col min="2564" max="2564" width="12.140625" style="2" customWidth="1"/>
    <col min="2565" max="2565" width="34.5703125" style="2" customWidth="1"/>
    <col min="2566" max="2566" width="35.7109375" style="2" customWidth="1"/>
    <col min="2567" max="2567" width="41.28515625" style="2" customWidth="1"/>
    <col min="2568" max="2816" width="9.140625" style="2"/>
    <col min="2817" max="2817" width="27.42578125" style="2" customWidth="1"/>
    <col min="2818" max="2818" width="8.7109375" style="2" customWidth="1"/>
    <col min="2819" max="2819" width="11.5703125" style="2" customWidth="1"/>
    <col min="2820" max="2820" width="12.140625" style="2" customWidth="1"/>
    <col min="2821" max="2821" width="34.5703125" style="2" customWidth="1"/>
    <col min="2822" max="2822" width="35.7109375" style="2" customWidth="1"/>
    <col min="2823" max="2823" width="41.28515625" style="2" customWidth="1"/>
    <col min="2824" max="3072" width="9.140625" style="2"/>
    <col min="3073" max="3073" width="27.42578125" style="2" customWidth="1"/>
    <col min="3074" max="3074" width="8.7109375" style="2" customWidth="1"/>
    <col min="3075" max="3075" width="11.5703125" style="2" customWidth="1"/>
    <col min="3076" max="3076" width="12.140625" style="2" customWidth="1"/>
    <col min="3077" max="3077" width="34.5703125" style="2" customWidth="1"/>
    <col min="3078" max="3078" width="35.7109375" style="2" customWidth="1"/>
    <col min="3079" max="3079" width="41.28515625" style="2" customWidth="1"/>
    <col min="3080" max="3328" width="9.140625" style="2"/>
    <col min="3329" max="3329" width="27.42578125" style="2" customWidth="1"/>
    <col min="3330" max="3330" width="8.7109375" style="2" customWidth="1"/>
    <col min="3331" max="3331" width="11.5703125" style="2" customWidth="1"/>
    <col min="3332" max="3332" width="12.140625" style="2" customWidth="1"/>
    <col min="3333" max="3333" width="34.5703125" style="2" customWidth="1"/>
    <col min="3334" max="3334" width="35.7109375" style="2" customWidth="1"/>
    <col min="3335" max="3335" width="41.28515625" style="2" customWidth="1"/>
    <col min="3336" max="3584" width="9.140625" style="2"/>
    <col min="3585" max="3585" width="27.42578125" style="2" customWidth="1"/>
    <col min="3586" max="3586" width="8.7109375" style="2" customWidth="1"/>
    <col min="3587" max="3587" width="11.5703125" style="2" customWidth="1"/>
    <col min="3588" max="3588" width="12.140625" style="2" customWidth="1"/>
    <col min="3589" max="3589" width="34.5703125" style="2" customWidth="1"/>
    <col min="3590" max="3590" width="35.7109375" style="2" customWidth="1"/>
    <col min="3591" max="3591" width="41.28515625" style="2" customWidth="1"/>
    <col min="3592" max="3840" width="9.140625" style="2"/>
    <col min="3841" max="3841" width="27.42578125" style="2" customWidth="1"/>
    <col min="3842" max="3842" width="8.7109375" style="2" customWidth="1"/>
    <col min="3843" max="3843" width="11.5703125" style="2" customWidth="1"/>
    <col min="3844" max="3844" width="12.140625" style="2" customWidth="1"/>
    <col min="3845" max="3845" width="34.5703125" style="2" customWidth="1"/>
    <col min="3846" max="3846" width="35.7109375" style="2" customWidth="1"/>
    <col min="3847" max="3847" width="41.28515625" style="2" customWidth="1"/>
    <col min="3848" max="4096" width="9.140625" style="2"/>
    <col min="4097" max="4097" width="27.42578125" style="2" customWidth="1"/>
    <col min="4098" max="4098" width="8.7109375" style="2" customWidth="1"/>
    <col min="4099" max="4099" width="11.5703125" style="2" customWidth="1"/>
    <col min="4100" max="4100" width="12.140625" style="2" customWidth="1"/>
    <col min="4101" max="4101" width="34.5703125" style="2" customWidth="1"/>
    <col min="4102" max="4102" width="35.7109375" style="2" customWidth="1"/>
    <col min="4103" max="4103" width="41.28515625" style="2" customWidth="1"/>
    <col min="4104" max="4352" width="9.140625" style="2"/>
    <col min="4353" max="4353" width="27.42578125" style="2" customWidth="1"/>
    <col min="4354" max="4354" width="8.7109375" style="2" customWidth="1"/>
    <col min="4355" max="4355" width="11.5703125" style="2" customWidth="1"/>
    <col min="4356" max="4356" width="12.140625" style="2" customWidth="1"/>
    <col min="4357" max="4357" width="34.5703125" style="2" customWidth="1"/>
    <col min="4358" max="4358" width="35.7109375" style="2" customWidth="1"/>
    <col min="4359" max="4359" width="41.28515625" style="2" customWidth="1"/>
    <col min="4360" max="4608" width="9.140625" style="2"/>
    <col min="4609" max="4609" width="27.42578125" style="2" customWidth="1"/>
    <col min="4610" max="4610" width="8.7109375" style="2" customWidth="1"/>
    <col min="4611" max="4611" width="11.5703125" style="2" customWidth="1"/>
    <col min="4612" max="4612" width="12.140625" style="2" customWidth="1"/>
    <col min="4613" max="4613" width="34.5703125" style="2" customWidth="1"/>
    <col min="4614" max="4614" width="35.7109375" style="2" customWidth="1"/>
    <col min="4615" max="4615" width="41.28515625" style="2" customWidth="1"/>
    <col min="4616" max="4864" width="9.140625" style="2"/>
    <col min="4865" max="4865" width="27.42578125" style="2" customWidth="1"/>
    <col min="4866" max="4866" width="8.7109375" style="2" customWidth="1"/>
    <col min="4867" max="4867" width="11.5703125" style="2" customWidth="1"/>
    <col min="4868" max="4868" width="12.140625" style="2" customWidth="1"/>
    <col min="4869" max="4869" width="34.5703125" style="2" customWidth="1"/>
    <col min="4870" max="4870" width="35.7109375" style="2" customWidth="1"/>
    <col min="4871" max="4871" width="41.28515625" style="2" customWidth="1"/>
    <col min="4872" max="5120" width="9.140625" style="2"/>
    <col min="5121" max="5121" width="27.42578125" style="2" customWidth="1"/>
    <col min="5122" max="5122" width="8.7109375" style="2" customWidth="1"/>
    <col min="5123" max="5123" width="11.5703125" style="2" customWidth="1"/>
    <col min="5124" max="5124" width="12.140625" style="2" customWidth="1"/>
    <col min="5125" max="5125" width="34.5703125" style="2" customWidth="1"/>
    <col min="5126" max="5126" width="35.7109375" style="2" customWidth="1"/>
    <col min="5127" max="5127" width="41.28515625" style="2" customWidth="1"/>
    <col min="5128" max="5376" width="9.140625" style="2"/>
    <col min="5377" max="5377" width="27.42578125" style="2" customWidth="1"/>
    <col min="5378" max="5378" width="8.7109375" style="2" customWidth="1"/>
    <col min="5379" max="5379" width="11.5703125" style="2" customWidth="1"/>
    <col min="5380" max="5380" width="12.140625" style="2" customWidth="1"/>
    <col min="5381" max="5381" width="34.5703125" style="2" customWidth="1"/>
    <col min="5382" max="5382" width="35.7109375" style="2" customWidth="1"/>
    <col min="5383" max="5383" width="41.28515625" style="2" customWidth="1"/>
    <col min="5384" max="5632" width="9.140625" style="2"/>
    <col min="5633" max="5633" width="27.42578125" style="2" customWidth="1"/>
    <col min="5634" max="5634" width="8.7109375" style="2" customWidth="1"/>
    <col min="5635" max="5635" width="11.5703125" style="2" customWidth="1"/>
    <col min="5636" max="5636" width="12.140625" style="2" customWidth="1"/>
    <col min="5637" max="5637" width="34.5703125" style="2" customWidth="1"/>
    <col min="5638" max="5638" width="35.7109375" style="2" customWidth="1"/>
    <col min="5639" max="5639" width="41.28515625" style="2" customWidth="1"/>
    <col min="5640" max="5888" width="9.140625" style="2"/>
    <col min="5889" max="5889" width="27.42578125" style="2" customWidth="1"/>
    <col min="5890" max="5890" width="8.7109375" style="2" customWidth="1"/>
    <col min="5891" max="5891" width="11.5703125" style="2" customWidth="1"/>
    <col min="5892" max="5892" width="12.140625" style="2" customWidth="1"/>
    <col min="5893" max="5893" width="34.5703125" style="2" customWidth="1"/>
    <col min="5894" max="5894" width="35.7109375" style="2" customWidth="1"/>
    <col min="5895" max="5895" width="41.28515625" style="2" customWidth="1"/>
    <col min="5896" max="6144" width="9.140625" style="2"/>
    <col min="6145" max="6145" width="27.42578125" style="2" customWidth="1"/>
    <col min="6146" max="6146" width="8.7109375" style="2" customWidth="1"/>
    <col min="6147" max="6147" width="11.5703125" style="2" customWidth="1"/>
    <col min="6148" max="6148" width="12.140625" style="2" customWidth="1"/>
    <col min="6149" max="6149" width="34.5703125" style="2" customWidth="1"/>
    <col min="6150" max="6150" width="35.7109375" style="2" customWidth="1"/>
    <col min="6151" max="6151" width="41.28515625" style="2" customWidth="1"/>
    <col min="6152" max="6400" width="9.140625" style="2"/>
    <col min="6401" max="6401" width="27.42578125" style="2" customWidth="1"/>
    <col min="6402" max="6402" width="8.7109375" style="2" customWidth="1"/>
    <col min="6403" max="6403" width="11.5703125" style="2" customWidth="1"/>
    <col min="6404" max="6404" width="12.140625" style="2" customWidth="1"/>
    <col min="6405" max="6405" width="34.5703125" style="2" customWidth="1"/>
    <col min="6406" max="6406" width="35.7109375" style="2" customWidth="1"/>
    <col min="6407" max="6407" width="41.28515625" style="2" customWidth="1"/>
    <col min="6408" max="6656" width="9.140625" style="2"/>
    <col min="6657" max="6657" width="27.42578125" style="2" customWidth="1"/>
    <col min="6658" max="6658" width="8.7109375" style="2" customWidth="1"/>
    <col min="6659" max="6659" width="11.5703125" style="2" customWidth="1"/>
    <col min="6660" max="6660" width="12.140625" style="2" customWidth="1"/>
    <col min="6661" max="6661" width="34.5703125" style="2" customWidth="1"/>
    <col min="6662" max="6662" width="35.7109375" style="2" customWidth="1"/>
    <col min="6663" max="6663" width="41.28515625" style="2" customWidth="1"/>
    <col min="6664" max="6912" width="9.140625" style="2"/>
    <col min="6913" max="6913" width="27.42578125" style="2" customWidth="1"/>
    <col min="6914" max="6914" width="8.7109375" style="2" customWidth="1"/>
    <col min="6915" max="6915" width="11.5703125" style="2" customWidth="1"/>
    <col min="6916" max="6916" width="12.140625" style="2" customWidth="1"/>
    <col min="6917" max="6917" width="34.5703125" style="2" customWidth="1"/>
    <col min="6918" max="6918" width="35.7109375" style="2" customWidth="1"/>
    <col min="6919" max="6919" width="41.28515625" style="2" customWidth="1"/>
    <col min="6920" max="7168" width="9.140625" style="2"/>
    <col min="7169" max="7169" width="27.42578125" style="2" customWidth="1"/>
    <col min="7170" max="7170" width="8.7109375" style="2" customWidth="1"/>
    <col min="7171" max="7171" width="11.5703125" style="2" customWidth="1"/>
    <col min="7172" max="7172" width="12.140625" style="2" customWidth="1"/>
    <col min="7173" max="7173" width="34.5703125" style="2" customWidth="1"/>
    <col min="7174" max="7174" width="35.7109375" style="2" customWidth="1"/>
    <col min="7175" max="7175" width="41.28515625" style="2" customWidth="1"/>
    <col min="7176" max="7424" width="9.140625" style="2"/>
    <col min="7425" max="7425" width="27.42578125" style="2" customWidth="1"/>
    <col min="7426" max="7426" width="8.7109375" style="2" customWidth="1"/>
    <col min="7427" max="7427" width="11.5703125" style="2" customWidth="1"/>
    <col min="7428" max="7428" width="12.140625" style="2" customWidth="1"/>
    <col min="7429" max="7429" width="34.5703125" style="2" customWidth="1"/>
    <col min="7430" max="7430" width="35.7109375" style="2" customWidth="1"/>
    <col min="7431" max="7431" width="41.28515625" style="2" customWidth="1"/>
    <col min="7432" max="7680" width="9.140625" style="2"/>
    <col min="7681" max="7681" width="27.42578125" style="2" customWidth="1"/>
    <col min="7682" max="7682" width="8.7109375" style="2" customWidth="1"/>
    <col min="7683" max="7683" width="11.5703125" style="2" customWidth="1"/>
    <col min="7684" max="7684" width="12.140625" style="2" customWidth="1"/>
    <col min="7685" max="7685" width="34.5703125" style="2" customWidth="1"/>
    <col min="7686" max="7686" width="35.7109375" style="2" customWidth="1"/>
    <col min="7687" max="7687" width="41.28515625" style="2" customWidth="1"/>
    <col min="7688" max="7936" width="9.140625" style="2"/>
    <col min="7937" max="7937" width="27.42578125" style="2" customWidth="1"/>
    <col min="7938" max="7938" width="8.7109375" style="2" customWidth="1"/>
    <col min="7939" max="7939" width="11.5703125" style="2" customWidth="1"/>
    <col min="7940" max="7940" width="12.140625" style="2" customWidth="1"/>
    <col min="7941" max="7941" width="34.5703125" style="2" customWidth="1"/>
    <col min="7942" max="7942" width="35.7109375" style="2" customWidth="1"/>
    <col min="7943" max="7943" width="41.28515625" style="2" customWidth="1"/>
    <col min="7944" max="8192" width="9.140625" style="2"/>
    <col min="8193" max="8193" width="27.42578125" style="2" customWidth="1"/>
    <col min="8194" max="8194" width="8.7109375" style="2" customWidth="1"/>
    <col min="8195" max="8195" width="11.5703125" style="2" customWidth="1"/>
    <col min="8196" max="8196" width="12.140625" style="2" customWidth="1"/>
    <col min="8197" max="8197" width="34.5703125" style="2" customWidth="1"/>
    <col min="8198" max="8198" width="35.7109375" style="2" customWidth="1"/>
    <col min="8199" max="8199" width="41.28515625" style="2" customWidth="1"/>
    <col min="8200" max="8448" width="9.140625" style="2"/>
    <col min="8449" max="8449" width="27.42578125" style="2" customWidth="1"/>
    <col min="8450" max="8450" width="8.7109375" style="2" customWidth="1"/>
    <col min="8451" max="8451" width="11.5703125" style="2" customWidth="1"/>
    <col min="8452" max="8452" width="12.140625" style="2" customWidth="1"/>
    <col min="8453" max="8453" width="34.5703125" style="2" customWidth="1"/>
    <col min="8454" max="8454" width="35.7109375" style="2" customWidth="1"/>
    <col min="8455" max="8455" width="41.28515625" style="2" customWidth="1"/>
    <col min="8456" max="8704" width="9.140625" style="2"/>
    <col min="8705" max="8705" width="27.42578125" style="2" customWidth="1"/>
    <col min="8706" max="8706" width="8.7109375" style="2" customWidth="1"/>
    <col min="8707" max="8707" width="11.5703125" style="2" customWidth="1"/>
    <col min="8708" max="8708" width="12.140625" style="2" customWidth="1"/>
    <col min="8709" max="8709" width="34.5703125" style="2" customWidth="1"/>
    <col min="8710" max="8710" width="35.7109375" style="2" customWidth="1"/>
    <col min="8711" max="8711" width="41.28515625" style="2" customWidth="1"/>
    <col min="8712" max="8960" width="9.140625" style="2"/>
    <col min="8961" max="8961" width="27.42578125" style="2" customWidth="1"/>
    <col min="8962" max="8962" width="8.7109375" style="2" customWidth="1"/>
    <col min="8963" max="8963" width="11.5703125" style="2" customWidth="1"/>
    <col min="8964" max="8964" width="12.140625" style="2" customWidth="1"/>
    <col min="8965" max="8965" width="34.5703125" style="2" customWidth="1"/>
    <col min="8966" max="8966" width="35.7109375" style="2" customWidth="1"/>
    <col min="8967" max="8967" width="41.28515625" style="2" customWidth="1"/>
    <col min="8968" max="9216" width="9.140625" style="2"/>
    <col min="9217" max="9217" width="27.42578125" style="2" customWidth="1"/>
    <col min="9218" max="9218" width="8.7109375" style="2" customWidth="1"/>
    <col min="9219" max="9219" width="11.5703125" style="2" customWidth="1"/>
    <col min="9220" max="9220" width="12.140625" style="2" customWidth="1"/>
    <col min="9221" max="9221" width="34.5703125" style="2" customWidth="1"/>
    <col min="9222" max="9222" width="35.7109375" style="2" customWidth="1"/>
    <col min="9223" max="9223" width="41.28515625" style="2" customWidth="1"/>
    <col min="9224" max="9472" width="9.140625" style="2"/>
    <col min="9473" max="9473" width="27.42578125" style="2" customWidth="1"/>
    <col min="9474" max="9474" width="8.7109375" style="2" customWidth="1"/>
    <col min="9475" max="9475" width="11.5703125" style="2" customWidth="1"/>
    <col min="9476" max="9476" width="12.140625" style="2" customWidth="1"/>
    <col min="9477" max="9477" width="34.5703125" style="2" customWidth="1"/>
    <col min="9478" max="9478" width="35.7109375" style="2" customWidth="1"/>
    <col min="9479" max="9479" width="41.28515625" style="2" customWidth="1"/>
    <col min="9480" max="9728" width="9.140625" style="2"/>
    <col min="9729" max="9729" width="27.42578125" style="2" customWidth="1"/>
    <col min="9730" max="9730" width="8.7109375" style="2" customWidth="1"/>
    <col min="9731" max="9731" width="11.5703125" style="2" customWidth="1"/>
    <col min="9732" max="9732" width="12.140625" style="2" customWidth="1"/>
    <col min="9733" max="9733" width="34.5703125" style="2" customWidth="1"/>
    <col min="9734" max="9734" width="35.7109375" style="2" customWidth="1"/>
    <col min="9735" max="9735" width="41.28515625" style="2" customWidth="1"/>
    <col min="9736" max="9984" width="9.140625" style="2"/>
    <col min="9985" max="9985" width="27.42578125" style="2" customWidth="1"/>
    <col min="9986" max="9986" width="8.7109375" style="2" customWidth="1"/>
    <col min="9987" max="9987" width="11.5703125" style="2" customWidth="1"/>
    <col min="9988" max="9988" width="12.140625" style="2" customWidth="1"/>
    <col min="9989" max="9989" width="34.5703125" style="2" customWidth="1"/>
    <col min="9990" max="9990" width="35.7109375" style="2" customWidth="1"/>
    <col min="9991" max="9991" width="41.28515625" style="2" customWidth="1"/>
    <col min="9992" max="10240" width="9.140625" style="2"/>
    <col min="10241" max="10241" width="27.42578125" style="2" customWidth="1"/>
    <col min="10242" max="10242" width="8.7109375" style="2" customWidth="1"/>
    <col min="10243" max="10243" width="11.5703125" style="2" customWidth="1"/>
    <col min="10244" max="10244" width="12.140625" style="2" customWidth="1"/>
    <col min="10245" max="10245" width="34.5703125" style="2" customWidth="1"/>
    <col min="10246" max="10246" width="35.7109375" style="2" customWidth="1"/>
    <col min="10247" max="10247" width="41.28515625" style="2" customWidth="1"/>
    <col min="10248" max="10496" width="9.140625" style="2"/>
    <col min="10497" max="10497" width="27.42578125" style="2" customWidth="1"/>
    <col min="10498" max="10498" width="8.7109375" style="2" customWidth="1"/>
    <col min="10499" max="10499" width="11.5703125" style="2" customWidth="1"/>
    <col min="10500" max="10500" width="12.140625" style="2" customWidth="1"/>
    <col min="10501" max="10501" width="34.5703125" style="2" customWidth="1"/>
    <col min="10502" max="10502" width="35.7109375" style="2" customWidth="1"/>
    <col min="10503" max="10503" width="41.28515625" style="2" customWidth="1"/>
    <col min="10504" max="10752" width="9.140625" style="2"/>
    <col min="10753" max="10753" width="27.42578125" style="2" customWidth="1"/>
    <col min="10754" max="10754" width="8.7109375" style="2" customWidth="1"/>
    <col min="10755" max="10755" width="11.5703125" style="2" customWidth="1"/>
    <col min="10756" max="10756" width="12.140625" style="2" customWidth="1"/>
    <col min="10757" max="10757" width="34.5703125" style="2" customWidth="1"/>
    <col min="10758" max="10758" width="35.7109375" style="2" customWidth="1"/>
    <col min="10759" max="10759" width="41.28515625" style="2" customWidth="1"/>
    <col min="10760" max="11008" width="9.140625" style="2"/>
    <col min="11009" max="11009" width="27.42578125" style="2" customWidth="1"/>
    <col min="11010" max="11010" width="8.7109375" style="2" customWidth="1"/>
    <col min="11011" max="11011" width="11.5703125" style="2" customWidth="1"/>
    <col min="11012" max="11012" width="12.140625" style="2" customWidth="1"/>
    <col min="11013" max="11013" width="34.5703125" style="2" customWidth="1"/>
    <col min="11014" max="11014" width="35.7109375" style="2" customWidth="1"/>
    <col min="11015" max="11015" width="41.28515625" style="2" customWidth="1"/>
    <col min="11016" max="11264" width="9.140625" style="2"/>
    <col min="11265" max="11265" width="27.42578125" style="2" customWidth="1"/>
    <col min="11266" max="11266" width="8.7109375" style="2" customWidth="1"/>
    <col min="11267" max="11267" width="11.5703125" style="2" customWidth="1"/>
    <col min="11268" max="11268" width="12.140625" style="2" customWidth="1"/>
    <col min="11269" max="11269" width="34.5703125" style="2" customWidth="1"/>
    <col min="11270" max="11270" width="35.7109375" style="2" customWidth="1"/>
    <col min="11271" max="11271" width="41.28515625" style="2" customWidth="1"/>
    <col min="11272" max="11520" width="9.140625" style="2"/>
    <col min="11521" max="11521" width="27.42578125" style="2" customWidth="1"/>
    <col min="11522" max="11522" width="8.7109375" style="2" customWidth="1"/>
    <col min="11523" max="11523" width="11.5703125" style="2" customWidth="1"/>
    <col min="11524" max="11524" width="12.140625" style="2" customWidth="1"/>
    <col min="11525" max="11525" width="34.5703125" style="2" customWidth="1"/>
    <col min="11526" max="11526" width="35.7109375" style="2" customWidth="1"/>
    <col min="11527" max="11527" width="41.28515625" style="2" customWidth="1"/>
    <col min="11528" max="11776" width="9.140625" style="2"/>
    <col min="11777" max="11777" width="27.42578125" style="2" customWidth="1"/>
    <col min="11778" max="11778" width="8.7109375" style="2" customWidth="1"/>
    <col min="11779" max="11779" width="11.5703125" style="2" customWidth="1"/>
    <col min="11780" max="11780" width="12.140625" style="2" customWidth="1"/>
    <col min="11781" max="11781" width="34.5703125" style="2" customWidth="1"/>
    <col min="11782" max="11782" width="35.7109375" style="2" customWidth="1"/>
    <col min="11783" max="11783" width="41.28515625" style="2" customWidth="1"/>
    <col min="11784" max="12032" width="9.140625" style="2"/>
    <col min="12033" max="12033" width="27.42578125" style="2" customWidth="1"/>
    <col min="12034" max="12034" width="8.7109375" style="2" customWidth="1"/>
    <col min="12035" max="12035" width="11.5703125" style="2" customWidth="1"/>
    <col min="12036" max="12036" width="12.140625" style="2" customWidth="1"/>
    <col min="12037" max="12037" width="34.5703125" style="2" customWidth="1"/>
    <col min="12038" max="12038" width="35.7109375" style="2" customWidth="1"/>
    <col min="12039" max="12039" width="41.28515625" style="2" customWidth="1"/>
    <col min="12040" max="12288" width="9.140625" style="2"/>
    <col min="12289" max="12289" width="27.42578125" style="2" customWidth="1"/>
    <col min="12290" max="12290" width="8.7109375" style="2" customWidth="1"/>
    <col min="12291" max="12291" width="11.5703125" style="2" customWidth="1"/>
    <col min="12292" max="12292" width="12.140625" style="2" customWidth="1"/>
    <col min="12293" max="12293" width="34.5703125" style="2" customWidth="1"/>
    <col min="12294" max="12294" width="35.7109375" style="2" customWidth="1"/>
    <col min="12295" max="12295" width="41.28515625" style="2" customWidth="1"/>
    <col min="12296" max="12544" width="9.140625" style="2"/>
    <col min="12545" max="12545" width="27.42578125" style="2" customWidth="1"/>
    <col min="12546" max="12546" width="8.7109375" style="2" customWidth="1"/>
    <col min="12547" max="12547" width="11.5703125" style="2" customWidth="1"/>
    <col min="12548" max="12548" width="12.140625" style="2" customWidth="1"/>
    <col min="12549" max="12549" width="34.5703125" style="2" customWidth="1"/>
    <col min="12550" max="12550" width="35.7109375" style="2" customWidth="1"/>
    <col min="12551" max="12551" width="41.28515625" style="2" customWidth="1"/>
    <col min="12552" max="12800" width="9.140625" style="2"/>
    <col min="12801" max="12801" width="27.42578125" style="2" customWidth="1"/>
    <col min="12802" max="12802" width="8.7109375" style="2" customWidth="1"/>
    <col min="12803" max="12803" width="11.5703125" style="2" customWidth="1"/>
    <col min="12804" max="12804" width="12.140625" style="2" customWidth="1"/>
    <col min="12805" max="12805" width="34.5703125" style="2" customWidth="1"/>
    <col min="12806" max="12806" width="35.7109375" style="2" customWidth="1"/>
    <col min="12807" max="12807" width="41.28515625" style="2" customWidth="1"/>
    <col min="12808" max="13056" width="9.140625" style="2"/>
    <col min="13057" max="13057" width="27.42578125" style="2" customWidth="1"/>
    <col min="13058" max="13058" width="8.7109375" style="2" customWidth="1"/>
    <col min="13059" max="13059" width="11.5703125" style="2" customWidth="1"/>
    <col min="13060" max="13060" width="12.140625" style="2" customWidth="1"/>
    <col min="13061" max="13061" width="34.5703125" style="2" customWidth="1"/>
    <col min="13062" max="13062" width="35.7109375" style="2" customWidth="1"/>
    <col min="13063" max="13063" width="41.28515625" style="2" customWidth="1"/>
    <col min="13064" max="13312" width="9.140625" style="2"/>
    <col min="13313" max="13313" width="27.42578125" style="2" customWidth="1"/>
    <col min="13314" max="13314" width="8.7109375" style="2" customWidth="1"/>
    <col min="13315" max="13315" width="11.5703125" style="2" customWidth="1"/>
    <col min="13316" max="13316" width="12.140625" style="2" customWidth="1"/>
    <col min="13317" max="13317" width="34.5703125" style="2" customWidth="1"/>
    <col min="13318" max="13318" width="35.7109375" style="2" customWidth="1"/>
    <col min="13319" max="13319" width="41.28515625" style="2" customWidth="1"/>
    <col min="13320" max="13568" width="9.140625" style="2"/>
    <col min="13569" max="13569" width="27.42578125" style="2" customWidth="1"/>
    <col min="13570" max="13570" width="8.7109375" style="2" customWidth="1"/>
    <col min="13571" max="13571" width="11.5703125" style="2" customWidth="1"/>
    <col min="13572" max="13572" width="12.140625" style="2" customWidth="1"/>
    <col min="13573" max="13573" width="34.5703125" style="2" customWidth="1"/>
    <col min="13574" max="13574" width="35.7109375" style="2" customWidth="1"/>
    <col min="13575" max="13575" width="41.28515625" style="2" customWidth="1"/>
    <col min="13576" max="13824" width="9.140625" style="2"/>
    <col min="13825" max="13825" width="27.42578125" style="2" customWidth="1"/>
    <col min="13826" max="13826" width="8.7109375" style="2" customWidth="1"/>
    <col min="13827" max="13827" width="11.5703125" style="2" customWidth="1"/>
    <col min="13828" max="13828" width="12.140625" style="2" customWidth="1"/>
    <col min="13829" max="13829" width="34.5703125" style="2" customWidth="1"/>
    <col min="13830" max="13830" width="35.7109375" style="2" customWidth="1"/>
    <col min="13831" max="13831" width="41.28515625" style="2" customWidth="1"/>
    <col min="13832" max="14080" width="9.140625" style="2"/>
    <col min="14081" max="14081" width="27.42578125" style="2" customWidth="1"/>
    <col min="14082" max="14082" width="8.7109375" style="2" customWidth="1"/>
    <col min="14083" max="14083" width="11.5703125" style="2" customWidth="1"/>
    <col min="14084" max="14084" width="12.140625" style="2" customWidth="1"/>
    <col min="14085" max="14085" width="34.5703125" style="2" customWidth="1"/>
    <col min="14086" max="14086" width="35.7109375" style="2" customWidth="1"/>
    <col min="14087" max="14087" width="41.28515625" style="2" customWidth="1"/>
    <col min="14088" max="14336" width="9.140625" style="2"/>
    <col min="14337" max="14337" width="27.42578125" style="2" customWidth="1"/>
    <col min="14338" max="14338" width="8.7109375" style="2" customWidth="1"/>
    <col min="14339" max="14339" width="11.5703125" style="2" customWidth="1"/>
    <col min="14340" max="14340" width="12.140625" style="2" customWidth="1"/>
    <col min="14341" max="14341" width="34.5703125" style="2" customWidth="1"/>
    <col min="14342" max="14342" width="35.7109375" style="2" customWidth="1"/>
    <col min="14343" max="14343" width="41.28515625" style="2" customWidth="1"/>
    <col min="14344" max="14592" width="9.140625" style="2"/>
    <col min="14593" max="14593" width="27.42578125" style="2" customWidth="1"/>
    <col min="14594" max="14594" width="8.7109375" style="2" customWidth="1"/>
    <col min="14595" max="14595" width="11.5703125" style="2" customWidth="1"/>
    <col min="14596" max="14596" width="12.140625" style="2" customWidth="1"/>
    <col min="14597" max="14597" width="34.5703125" style="2" customWidth="1"/>
    <col min="14598" max="14598" width="35.7109375" style="2" customWidth="1"/>
    <col min="14599" max="14599" width="41.28515625" style="2" customWidth="1"/>
    <col min="14600" max="14848" width="9.140625" style="2"/>
    <col min="14849" max="14849" width="27.42578125" style="2" customWidth="1"/>
    <col min="14850" max="14850" width="8.7109375" style="2" customWidth="1"/>
    <col min="14851" max="14851" width="11.5703125" style="2" customWidth="1"/>
    <col min="14852" max="14852" width="12.140625" style="2" customWidth="1"/>
    <col min="14853" max="14853" width="34.5703125" style="2" customWidth="1"/>
    <col min="14854" max="14854" width="35.7109375" style="2" customWidth="1"/>
    <col min="14855" max="14855" width="41.28515625" style="2" customWidth="1"/>
    <col min="14856" max="15104" width="9.140625" style="2"/>
    <col min="15105" max="15105" width="27.42578125" style="2" customWidth="1"/>
    <col min="15106" max="15106" width="8.7109375" style="2" customWidth="1"/>
    <col min="15107" max="15107" width="11.5703125" style="2" customWidth="1"/>
    <col min="15108" max="15108" width="12.140625" style="2" customWidth="1"/>
    <col min="15109" max="15109" width="34.5703125" style="2" customWidth="1"/>
    <col min="15110" max="15110" width="35.7109375" style="2" customWidth="1"/>
    <col min="15111" max="15111" width="41.28515625" style="2" customWidth="1"/>
    <col min="15112" max="15360" width="9.140625" style="2"/>
    <col min="15361" max="15361" width="27.42578125" style="2" customWidth="1"/>
    <col min="15362" max="15362" width="8.7109375" style="2" customWidth="1"/>
    <col min="15363" max="15363" width="11.5703125" style="2" customWidth="1"/>
    <col min="15364" max="15364" width="12.140625" style="2" customWidth="1"/>
    <col min="15365" max="15365" width="34.5703125" style="2" customWidth="1"/>
    <col min="15366" max="15366" width="35.7109375" style="2" customWidth="1"/>
    <col min="15367" max="15367" width="41.28515625" style="2" customWidth="1"/>
    <col min="15368" max="15616" width="9.140625" style="2"/>
    <col min="15617" max="15617" width="27.42578125" style="2" customWidth="1"/>
    <col min="15618" max="15618" width="8.7109375" style="2" customWidth="1"/>
    <col min="15619" max="15619" width="11.5703125" style="2" customWidth="1"/>
    <col min="15620" max="15620" width="12.140625" style="2" customWidth="1"/>
    <col min="15621" max="15621" width="34.5703125" style="2" customWidth="1"/>
    <col min="15622" max="15622" width="35.7109375" style="2" customWidth="1"/>
    <col min="15623" max="15623" width="41.28515625" style="2" customWidth="1"/>
    <col min="15624" max="15872" width="9.140625" style="2"/>
    <col min="15873" max="15873" width="27.42578125" style="2" customWidth="1"/>
    <col min="15874" max="15874" width="8.7109375" style="2" customWidth="1"/>
    <col min="15875" max="15875" width="11.5703125" style="2" customWidth="1"/>
    <col min="15876" max="15876" width="12.140625" style="2" customWidth="1"/>
    <col min="15877" max="15877" width="34.5703125" style="2" customWidth="1"/>
    <col min="15878" max="15878" width="35.7109375" style="2" customWidth="1"/>
    <col min="15879" max="15879" width="41.28515625" style="2" customWidth="1"/>
    <col min="15880" max="16128" width="9.140625" style="2"/>
    <col min="16129" max="16129" width="27.42578125" style="2" customWidth="1"/>
    <col min="16130" max="16130" width="8.7109375" style="2" customWidth="1"/>
    <col min="16131" max="16131" width="11.5703125" style="2" customWidth="1"/>
    <col min="16132" max="16132" width="12.140625" style="2" customWidth="1"/>
    <col min="16133" max="16133" width="34.5703125" style="2" customWidth="1"/>
    <col min="16134" max="16134" width="35.7109375" style="2" customWidth="1"/>
    <col min="16135" max="16135" width="41.28515625" style="2" customWidth="1"/>
    <col min="16136" max="16384" width="9.140625" style="2"/>
  </cols>
  <sheetData>
    <row r="1" spans="1:7" ht="15.75">
      <c r="D1" s="275"/>
      <c r="E1" s="275"/>
      <c r="F1" s="645" t="s">
        <v>92</v>
      </c>
      <c r="G1" s="645"/>
    </row>
    <row r="2" spans="1:7">
      <c r="D2" s="251"/>
      <c r="E2" s="251"/>
      <c r="F2" s="646" t="s">
        <v>381</v>
      </c>
      <c r="G2" s="646"/>
    </row>
    <row r="3" spans="1:7">
      <c r="D3" s="251"/>
      <c r="E3" s="251"/>
      <c r="F3" s="646" t="s">
        <v>382</v>
      </c>
      <c r="G3" s="646"/>
    </row>
    <row r="4" spans="1:7">
      <c r="D4" s="251"/>
      <c r="E4" s="251"/>
      <c r="F4" s="646" t="s">
        <v>395</v>
      </c>
      <c r="G4" s="646"/>
    </row>
    <row r="5" spans="1:7">
      <c r="D5" s="251"/>
      <c r="E5" s="251"/>
      <c r="F5" s="646" t="s">
        <v>404</v>
      </c>
      <c r="G5" s="646"/>
    </row>
    <row r="6" spans="1:7">
      <c r="D6" s="251"/>
      <c r="E6" s="251"/>
      <c r="F6" s="420"/>
      <c r="G6" s="420"/>
    </row>
    <row r="7" spans="1:7">
      <c r="D7" s="251"/>
      <c r="E7" s="251"/>
      <c r="F7" s="420"/>
      <c r="G7" s="420"/>
    </row>
    <row r="9" spans="1:7" ht="22.5">
      <c r="A9" s="638" t="s">
        <v>331</v>
      </c>
      <c r="B9" s="638"/>
      <c r="C9" s="638"/>
      <c r="D9" s="638"/>
      <c r="E9" s="638"/>
      <c r="F9" s="638"/>
      <c r="G9" s="638"/>
    </row>
    <row r="10" spans="1:7" ht="15.75">
      <c r="A10" s="276"/>
      <c r="B10" s="276"/>
      <c r="C10" s="276"/>
      <c r="D10" s="276"/>
      <c r="E10" s="277"/>
    </row>
    <row r="11" spans="1:7" ht="15.75">
      <c r="A11" s="639" t="s">
        <v>407</v>
      </c>
      <c r="B11" s="639"/>
      <c r="C11" s="639"/>
      <c r="D11" s="640" t="s">
        <v>427</v>
      </c>
      <c r="E11" s="640"/>
    </row>
    <row r="12" spans="1:7" ht="15.75">
      <c r="A12" s="641"/>
      <c r="B12" s="641"/>
      <c r="C12" s="641"/>
      <c r="D12" s="641"/>
      <c r="E12" s="278"/>
    </row>
    <row r="13" spans="1:7" ht="15.75">
      <c r="A13" s="279"/>
      <c r="B13" s="279"/>
      <c r="C13" s="279"/>
      <c r="D13" s="279"/>
      <c r="E13" s="278"/>
    </row>
    <row r="14" spans="1:7" ht="15.75">
      <c r="A14" s="642" t="s">
        <v>332</v>
      </c>
      <c r="B14" s="643" t="s">
        <v>36</v>
      </c>
      <c r="C14" s="643"/>
      <c r="D14" s="643"/>
      <c r="E14" s="642" t="s">
        <v>333</v>
      </c>
      <c r="F14" s="642"/>
      <c r="G14" s="642"/>
    </row>
    <row r="15" spans="1:7">
      <c r="A15" s="642"/>
      <c r="B15" s="636" t="s">
        <v>4</v>
      </c>
      <c r="C15" s="636" t="s">
        <v>37</v>
      </c>
      <c r="D15" s="636" t="s">
        <v>334</v>
      </c>
      <c r="E15" s="636" t="s">
        <v>361</v>
      </c>
      <c r="F15" s="636" t="s">
        <v>39</v>
      </c>
      <c r="G15" s="636" t="s">
        <v>40</v>
      </c>
    </row>
    <row r="16" spans="1:7">
      <c r="A16" s="642"/>
      <c r="B16" s="644"/>
      <c r="C16" s="644"/>
      <c r="D16" s="637"/>
      <c r="E16" s="637"/>
      <c r="F16" s="637"/>
      <c r="G16" s="637"/>
    </row>
    <row r="17" spans="1:7" ht="15.75">
      <c r="A17" s="280">
        <v>1</v>
      </c>
      <c r="B17" s="280">
        <v>2</v>
      </c>
      <c r="C17" s="280">
        <v>3</v>
      </c>
      <c r="D17" s="280">
        <v>4</v>
      </c>
      <c r="E17" s="280">
        <v>5</v>
      </c>
      <c r="F17" s="281">
        <v>6</v>
      </c>
      <c r="G17" s="281">
        <v>7</v>
      </c>
    </row>
    <row r="18" spans="1:7" ht="31.5">
      <c r="A18" s="329" t="s">
        <v>427</v>
      </c>
      <c r="B18" s="330" t="s">
        <v>428</v>
      </c>
      <c r="C18" s="331" t="s">
        <v>429</v>
      </c>
      <c r="D18" s="330" t="s">
        <v>430</v>
      </c>
      <c r="E18" s="353">
        <f>E100</f>
        <v>3171.0040000000004</v>
      </c>
      <c r="F18" s="353">
        <f t="shared" ref="F18:G18" si="0">F100</f>
        <v>2591.1300000000006</v>
      </c>
      <c r="G18" s="353">
        <f t="shared" si="0"/>
        <v>1953.3000000000002</v>
      </c>
    </row>
    <row r="19" spans="1:7">
      <c r="A19" s="332" t="s">
        <v>431</v>
      </c>
      <c r="B19" s="333" t="s">
        <v>177</v>
      </c>
      <c r="C19" s="333" t="s">
        <v>429</v>
      </c>
      <c r="D19" s="333" t="s">
        <v>430</v>
      </c>
      <c r="E19" s="354">
        <f>E20+E26+E36</f>
        <v>2449.84</v>
      </c>
      <c r="F19" s="354">
        <f t="shared" ref="F19:G19" si="1">F20+F26+F36</f>
        <v>2063.2200000000003</v>
      </c>
      <c r="G19" s="354">
        <f t="shared" si="1"/>
        <v>1449.17</v>
      </c>
    </row>
    <row r="20" spans="1:7" ht="45">
      <c r="A20" s="334" t="s">
        <v>432</v>
      </c>
      <c r="B20" s="333" t="s">
        <v>253</v>
      </c>
      <c r="C20" s="333" t="s">
        <v>429</v>
      </c>
      <c r="D20" s="333" t="s">
        <v>430</v>
      </c>
      <c r="E20" s="355">
        <f t="shared" ref="E20:G22" si="2">E21</f>
        <v>850.23</v>
      </c>
      <c r="F20" s="355">
        <f t="shared" si="2"/>
        <v>807.72</v>
      </c>
      <c r="G20" s="355">
        <f t="shared" si="2"/>
        <v>650.42999999999995</v>
      </c>
    </row>
    <row r="21" spans="1:7" ht="31.5">
      <c r="A21" s="335" t="s">
        <v>204</v>
      </c>
      <c r="B21" s="333" t="s">
        <v>253</v>
      </c>
      <c r="C21" s="333" t="s">
        <v>433</v>
      </c>
      <c r="D21" s="333" t="s">
        <v>430</v>
      </c>
      <c r="E21" s="355">
        <f t="shared" si="2"/>
        <v>850.23</v>
      </c>
      <c r="F21" s="355">
        <f t="shared" si="2"/>
        <v>807.72</v>
      </c>
      <c r="G21" s="355">
        <f t="shared" si="2"/>
        <v>650.42999999999995</v>
      </c>
    </row>
    <row r="22" spans="1:7" ht="31.5">
      <c r="A22" s="335" t="s">
        <v>434</v>
      </c>
      <c r="B22" s="333" t="s">
        <v>253</v>
      </c>
      <c r="C22" s="333" t="s">
        <v>435</v>
      </c>
      <c r="D22" s="333" t="s">
        <v>430</v>
      </c>
      <c r="E22" s="355">
        <f>E23</f>
        <v>850.23</v>
      </c>
      <c r="F22" s="355">
        <f t="shared" si="2"/>
        <v>807.72</v>
      </c>
      <c r="G22" s="355">
        <f t="shared" si="2"/>
        <v>650.42999999999995</v>
      </c>
    </row>
    <row r="23" spans="1:7">
      <c r="A23" s="332" t="s">
        <v>436</v>
      </c>
      <c r="B23" s="333" t="s">
        <v>253</v>
      </c>
      <c r="C23" s="333" t="s">
        <v>254</v>
      </c>
      <c r="D23" s="333" t="s">
        <v>430</v>
      </c>
      <c r="E23" s="355">
        <f>E25</f>
        <v>850.23</v>
      </c>
      <c r="F23" s="355">
        <f t="shared" ref="F23:G23" si="3">F25</f>
        <v>807.72</v>
      </c>
      <c r="G23" s="355">
        <f t="shared" si="3"/>
        <v>650.42999999999995</v>
      </c>
    </row>
    <row r="24" spans="1:7" ht="75">
      <c r="A24" s="332" t="s">
        <v>437</v>
      </c>
      <c r="B24" s="333" t="s">
        <v>253</v>
      </c>
      <c r="C24" s="333" t="s">
        <v>254</v>
      </c>
      <c r="D24" s="333" t="s">
        <v>438</v>
      </c>
      <c r="E24" s="355">
        <f>E25</f>
        <v>850.23</v>
      </c>
      <c r="F24" s="355">
        <f t="shared" ref="F24:G24" si="4">F25</f>
        <v>807.72</v>
      </c>
      <c r="G24" s="355">
        <f t="shared" si="4"/>
        <v>650.42999999999995</v>
      </c>
    </row>
    <row r="25" spans="1:7" ht="30">
      <c r="A25" s="332" t="s">
        <v>439</v>
      </c>
      <c r="B25" s="333" t="s">
        <v>253</v>
      </c>
      <c r="C25" s="333" t="s">
        <v>254</v>
      </c>
      <c r="D25" s="332">
        <v>120</v>
      </c>
      <c r="E25" s="356">
        <v>850.23</v>
      </c>
      <c r="F25" s="356">
        <v>807.72</v>
      </c>
      <c r="G25" s="356">
        <v>650.42999999999995</v>
      </c>
    </row>
    <row r="26" spans="1:7" ht="60">
      <c r="A26" s="334" t="s">
        <v>440</v>
      </c>
      <c r="B26" s="333" t="s">
        <v>233</v>
      </c>
      <c r="C26" s="333" t="s">
        <v>429</v>
      </c>
      <c r="D26" s="333" t="s">
        <v>430</v>
      </c>
      <c r="E26" s="355">
        <f t="shared" ref="E26:G28" si="5">E27</f>
        <v>1557.49</v>
      </c>
      <c r="F26" s="355">
        <f t="shared" si="5"/>
        <v>1253.5</v>
      </c>
      <c r="G26" s="355">
        <f t="shared" si="5"/>
        <v>796.74</v>
      </c>
    </row>
    <row r="27" spans="1:7" ht="31.5">
      <c r="A27" s="335" t="s">
        <v>204</v>
      </c>
      <c r="B27" s="333" t="s">
        <v>233</v>
      </c>
      <c r="C27" s="333" t="s">
        <v>433</v>
      </c>
      <c r="D27" s="333" t="s">
        <v>430</v>
      </c>
      <c r="E27" s="355">
        <f t="shared" si="5"/>
        <v>1557.49</v>
      </c>
      <c r="F27" s="355">
        <f t="shared" si="5"/>
        <v>1253.5</v>
      </c>
      <c r="G27" s="355">
        <f t="shared" si="5"/>
        <v>796.74</v>
      </c>
    </row>
    <row r="28" spans="1:7" ht="31.5">
      <c r="A28" s="335" t="s">
        <v>434</v>
      </c>
      <c r="B28" s="333" t="s">
        <v>233</v>
      </c>
      <c r="C28" s="333" t="s">
        <v>435</v>
      </c>
      <c r="D28" s="333" t="s">
        <v>430</v>
      </c>
      <c r="E28" s="355">
        <f t="shared" si="5"/>
        <v>1557.49</v>
      </c>
      <c r="F28" s="355">
        <f t="shared" si="5"/>
        <v>1253.5</v>
      </c>
      <c r="G28" s="355">
        <f t="shared" si="5"/>
        <v>796.74</v>
      </c>
    </row>
    <row r="29" spans="1:7" s="282" customFormat="1" ht="30">
      <c r="A29" s="332" t="s">
        <v>441</v>
      </c>
      <c r="B29" s="333" t="s">
        <v>233</v>
      </c>
      <c r="C29" s="333">
        <v>9999910030</v>
      </c>
      <c r="D29" s="333" t="s">
        <v>430</v>
      </c>
      <c r="E29" s="355">
        <f>E30+E32+E34</f>
        <v>1557.49</v>
      </c>
      <c r="F29" s="355">
        <f t="shared" ref="F29:G29" si="6">F30+F32+F34</f>
        <v>1253.5</v>
      </c>
      <c r="G29" s="355">
        <f t="shared" si="6"/>
        <v>796.74</v>
      </c>
    </row>
    <row r="30" spans="1:7" ht="75">
      <c r="A30" s="332" t="s">
        <v>437</v>
      </c>
      <c r="B30" s="333" t="s">
        <v>233</v>
      </c>
      <c r="C30" s="333">
        <v>9999910030</v>
      </c>
      <c r="D30" s="333" t="s">
        <v>438</v>
      </c>
      <c r="E30" s="355">
        <f>E31</f>
        <v>1228.95</v>
      </c>
      <c r="F30" s="355">
        <f t="shared" ref="F30:G30" si="7">F31</f>
        <v>983.16</v>
      </c>
      <c r="G30" s="355">
        <f t="shared" si="7"/>
        <v>639.04999999999995</v>
      </c>
    </row>
    <row r="31" spans="1:7" s="122" customFormat="1" ht="30">
      <c r="A31" s="332" t="s">
        <v>439</v>
      </c>
      <c r="B31" s="333" t="s">
        <v>233</v>
      </c>
      <c r="C31" s="333">
        <v>9999910030</v>
      </c>
      <c r="D31" s="333" t="s">
        <v>442</v>
      </c>
      <c r="E31" s="356">
        <v>1228.95</v>
      </c>
      <c r="F31" s="356">
        <v>983.16</v>
      </c>
      <c r="G31" s="356">
        <v>639.04999999999995</v>
      </c>
    </row>
    <row r="32" spans="1:7" s="122" customFormat="1" ht="60">
      <c r="A32" s="332" t="s">
        <v>443</v>
      </c>
      <c r="B32" s="333" t="s">
        <v>233</v>
      </c>
      <c r="C32" s="333">
        <v>9999910030</v>
      </c>
      <c r="D32" s="333" t="s">
        <v>444</v>
      </c>
      <c r="E32" s="356">
        <f>E33</f>
        <v>324.08</v>
      </c>
      <c r="F32" s="356">
        <f t="shared" ref="F32:G32" si="8">F33</f>
        <v>265.88</v>
      </c>
      <c r="G32" s="356">
        <f t="shared" si="8"/>
        <v>153.22999999999999</v>
      </c>
    </row>
    <row r="33" spans="1:7" s="122" customFormat="1" ht="45">
      <c r="A33" s="332" t="s">
        <v>445</v>
      </c>
      <c r="B33" s="333" t="s">
        <v>233</v>
      </c>
      <c r="C33" s="333">
        <v>9999910030</v>
      </c>
      <c r="D33" s="333" t="s">
        <v>446</v>
      </c>
      <c r="E33" s="356">
        <v>324.08</v>
      </c>
      <c r="F33" s="356">
        <v>265.88</v>
      </c>
      <c r="G33" s="356">
        <v>153.22999999999999</v>
      </c>
    </row>
    <row r="34" spans="1:7" s="122" customFormat="1">
      <c r="A34" s="332" t="s">
        <v>370</v>
      </c>
      <c r="B34" s="333" t="s">
        <v>233</v>
      </c>
      <c r="C34" s="333">
        <v>9999910030</v>
      </c>
      <c r="D34" s="333" t="s">
        <v>447</v>
      </c>
      <c r="E34" s="356">
        <f>E35</f>
        <v>4.46</v>
      </c>
      <c r="F34" s="356">
        <f t="shared" ref="F34:G34" si="9">F35</f>
        <v>4.46</v>
      </c>
      <c r="G34" s="356">
        <f t="shared" si="9"/>
        <v>4.46</v>
      </c>
    </row>
    <row r="35" spans="1:7" s="122" customFormat="1" ht="30">
      <c r="A35" s="332" t="s">
        <v>448</v>
      </c>
      <c r="B35" s="333" t="s">
        <v>233</v>
      </c>
      <c r="C35" s="333">
        <v>9999910030</v>
      </c>
      <c r="D35" s="333" t="s">
        <v>421</v>
      </c>
      <c r="E35" s="356">
        <v>4.46</v>
      </c>
      <c r="F35" s="356">
        <v>4.46</v>
      </c>
      <c r="G35" s="356">
        <v>4.46</v>
      </c>
    </row>
    <row r="36" spans="1:7" s="122" customFormat="1" ht="45">
      <c r="A36" s="334" t="s">
        <v>449</v>
      </c>
      <c r="B36" s="333" t="s">
        <v>235</v>
      </c>
      <c r="C36" s="333" t="s">
        <v>429</v>
      </c>
      <c r="D36" s="333" t="s">
        <v>430</v>
      </c>
      <c r="E36" s="355">
        <f t="shared" ref="E36:G37" si="10">E37</f>
        <v>42.12</v>
      </c>
      <c r="F36" s="355">
        <f t="shared" si="10"/>
        <v>2</v>
      </c>
      <c r="G36" s="355">
        <f t="shared" si="10"/>
        <v>2</v>
      </c>
    </row>
    <row r="37" spans="1:7" s="43" customFormat="1" ht="31.5">
      <c r="A37" s="335" t="s">
        <v>204</v>
      </c>
      <c r="B37" s="333" t="s">
        <v>235</v>
      </c>
      <c r="C37" s="333" t="s">
        <v>433</v>
      </c>
      <c r="D37" s="333" t="s">
        <v>430</v>
      </c>
      <c r="E37" s="355">
        <f t="shared" si="10"/>
        <v>42.12</v>
      </c>
      <c r="F37" s="355">
        <f t="shared" si="10"/>
        <v>2</v>
      </c>
      <c r="G37" s="355">
        <f t="shared" si="10"/>
        <v>2</v>
      </c>
    </row>
    <row r="38" spans="1:7" ht="31.5">
      <c r="A38" s="335" t="s">
        <v>434</v>
      </c>
      <c r="B38" s="333" t="s">
        <v>235</v>
      </c>
      <c r="C38" s="333" t="s">
        <v>435</v>
      </c>
      <c r="D38" s="333" t="s">
        <v>430</v>
      </c>
      <c r="E38" s="355">
        <f>E39+E42</f>
        <v>42.12</v>
      </c>
      <c r="F38" s="355">
        <f t="shared" ref="F38:G38" si="11">F39+F42</f>
        <v>2</v>
      </c>
      <c r="G38" s="355">
        <f t="shared" si="11"/>
        <v>2</v>
      </c>
    </row>
    <row r="39" spans="1:7" ht="63">
      <c r="A39" s="335" t="s">
        <v>450</v>
      </c>
      <c r="B39" s="333" t="s">
        <v>235</v>
      </c>
      <c r="C39" s="336" t="s">
        <v>451</v>
      </c>
      <c r="D39" s="333" t="s">
        <v>430</v>
      </c>
      <c r="E39" s="355">
        <f t="shared" ref="E39:G40" si="12">E40</f>
        <v>37.619999999999997</v>
      </c>
      <c r="F39" s="355">
        <f t="shared" si="12"/>
        <v>1</v>
      </c>
      <c r="G39" s="355">
        <f t="shared" si="12"/>
        <v>1</v>
      </c>
    </row>
    <row r="40" spans="1:7" ht="15.75">
      <c r="A40" s="335" t="s">
        <v>452</v>
      </c>
      <c r="B40" s="333" t="s">
        <v>235</v>
      </c>
      <c r="C40" s="336" t="s">
        <v>451</v>
      </c>
      <c r="D40" s="333" t="s">
        <v>453</v>
      </c>
      <c r="E40" s="355">
        <f t="shared" si="12"/>
        <v>37.619999999999997</v>
      </c>
      <c r="F40" s="355">
        <f t="shared" si="12"/>
        <v>1</v>
      </c>
      <c r="G40" s="355">
        <f t="shared" si="12"/>
        <v>1</v>
      </c>
    </row>
    <row r="41" spans="1:7" ht="31.5">
      <c r="A41" s="337" t="s">
        <v>454</v>
      </c>
      <c r="B41" s="333" t="s">
        <v>235</v>
      </c>
      <c r="C41" s="336" t="s">
        <v>451</v>
      </c>
      <c r="D41" s="333" t="s">
        <v>455</v>
      </c>
      <c r="E41" s="355">
        <v>37.619999999999997</v>
      </c>
      <c r="F41" s="355">
        <v>1</v>
      </c>
      <c r="G41" s="355">
        <v>1</v>
      </c>
    </row>
    <row r="42" spans="1:7" ht="63">
      <c r="A42" s="335" t="s">
        <v>456</v>
      </c>
      <c r="B42" s="333" t="s">
        <v>235</v>
      </c>
      <c r="C42" s="336" t="s">
        <v>457</v>
      </c>
      <c r="D42" s="333" t="s">
        <v>430</v>
      </c>
      <c r="E42" s="355">
        <f t="shared" ref="E42:G43" si="13">E43</f>
        <v>4.5</v>
      </c>
      <c r="F42" s="355">
        <f t="shared" si="13"/>
        <v>1</v>
      </c>
      <c r="G42" s="355">
        <f t="shared" si="13"/>
        <v>1</v>
      </c>
    </row>
    <row r="43" spans="1:7" ht="15.75">
      <c r="A43" s="335" t="s">
        <v>452</v>
      </c>
      <c r="B43" s="333" t="s">
        <v>235</v>
      </c>
      <c r="C43" s="336" t="s">
        <v>457</v>
      </c>
      <c r="D43" s="333" t="s">
        <v>453</v>
      </c>
      <c r="E43" s="355">
        <f t="shared" si="13"/>
        <v>4.5</v>
      </c>
      <c r="F43" s="355">
        <f t="shared" si="13"/>
        <v>1</v>
      </c>
      <c r="G43" s="355">
        <f t="shared" si="13"/>
        <v>1</v>
      </c>
    </row>
    <row r="44" spans="1:7" ht="31.5">
      <c r="A44" s="337" t="s">
        <v>454</v>
      </c>
      <c r="B44" s="333" t="s">
        <v>235</v>
      </c>
      <c r="C44" s="336" t="s">
        <v>457</v>
      </c>
      <c r="D44" s="333" t="s">
        <v>455</v>
      </c>
      <c r="E44" s="355">
        <v>4.5</v>
      </c>
      <c r="F44" s="355">
        <v>1</v>
      </c>
      <c r="G44" s="355">
        <v>1</v>
      </c>
    </row>
    <row r="45" spans="1:7">
      <c r="A45" s="332" t="s">
        <v>458</v>
      </c>
      <c r="B45" s="338" t="s">
        <v>494</v>
      </c>
      <c r="C45" s="338" t="s">
        <v>429</v>
      </c>
      <c r="D45" s="333" t="s">
        <v>430</v>
      </c>
      <c r="E45" s="355">
        <f t="shared" ref="E45:G46" si="14">E46</f>
        <v>116</v>
      </c>
      <c r="F45" s="355">
        <f t="shared" si="14"/>
        <v>116</v>
      </c>
      <c r="G45" s="355">
        <f t="shared" si="14"/>
        <v>116</v>
      </c>
    </row>
    <row r="46" spans="1:7">
      <c r="A46" s="332" t="s">
        <v>459</v>
      </c>
      <c r="B46" s="338" t="s">
        <v>495</v>
      </c>
      <c r="C46" s="338" t="s">
        <v>429</v>
      </c>
      <c r="D46" s="333" t="s">
        <v>430</v>
      </c>
      <c r="E46" s="355">
        <f t="shared" si="14"/>
        <v>116</v>
      </c>
      <c r="F46" s="355">
        <f t="shared" si="14"/>
        <v>116</v>
      </c>
      <c r="G46" s="355">
        <f t="shared" si="14"/>
        <v>116</v>
      </c>
    </row>
    <row r="47" spans="1:7" ht="31.5">
      <c r="A47" s="339" t="s">
        <v>204</v>
      </c>
      <c r="B47" s="338" t="s">
        <v>495</v>
      </c>
      <c r="C47" s="338" t="s">
        <v>433</v>
      </c>
      <c r="D47" s="333" t="s">
        <v>430</v>
      </c>
      <c r="E47" s="355">
        <f>E49</f>
        <v>116</v>
      </c>
      <c r="F47" s="355">
        <f t="shared" ref="F47:G47" si="15">F49</f>
        <v>116</v>
      </c>
      <c r="G47" s="355">
        <f t="shared" si="15"/>
        <v>116</v>
      </c>
    </row>
    <row r="48" spans="1:7" ht="31.5">
      <c r="A48" s="340" t="s">
        <v>434</v>
      </c>
      <c r="B48" s="338" t="s">
        <v>495</v>
      </c>
      <c r="C48" s="338" t="s">
        <v>435</v>
      </c>
      <c r="D48" s="333" t="s">
        <v>430</v>
      </c>
      <c r="E48" s="355">
        <f>E49</f>
        <v>116</v>
      </c>
      <c r="F48" s="355">
        <f t="shared" ref="F48:G48" si="16">F49</f>
        <v>116</v>
      </c>
      <c r="G48" s="355">
        <f t="shared" si="16"/>
        <v>116</v>
      </c>
    </row>
    <row r="49" spans="1:7" ht="45">
      <c r="A49" s="332" t="s">
        <v>460</v>
      </c>
      <c r="B49" s="338" t="s">
        <v>495</v>
      </c>
      <c r="C49" s="338" t="s">
        <v>461</v>
      </c>
      <c r="D49" s="333" t="s">
        <v>430</v>
      </c>
      <c r="E49" s="356">
        <f>E50+E52</f>
        <v>116</v>
      </c>
      <c r="F49" s="356">
        <f t="shared" ref="F49:G49" si="17">F50+F52</f>
        <v>116</v>
      </c>
      <c r="G49" s="356">
        <f t="shared" si="17"/>
        <v>116</v>
      </c>
    </row>
    <row r="50" spans="1:7" ht="75">
      <c r="A50" s="332" t="s">
        <v>437</v>
      </c>
      <c r="B50" s="338" t="s">
        <v>495</v>
      </c>
      <c r="C50" s="338" t="s">
        <v>461</v>
      </c>
      <c r="D50" s="333" t="s">
        <v>438</v>
      </c>
      <c r="E50" s="355">
        <f>E51</f>
        <v>102.55</v>
      </c>
      <c r="F50" s="355">
        <f t="shared" ref="F50:G50" si="18">F51</f>
        <v>102.55</v>
      </c>
      <c r="G50" s="355">
        <f t="shared" si="18"/>
        <v>102.55</v>
      </c>
    </row>
    <row r="51" spans="1:7" ht="30">
      <c r="A51" s="332" t="s">
        <v>439</v>
      </c>
      <c r="B51" s="338" t="s">
        <v>495</v>
      </c>
      <c r="C51" s="338" t="s">
        <v>461</v>
      </c>
      <c r="D51" s="333" t="s">
        <v>442</v>
      </c>
      <c r="E51" s="356">
        <v>102.55</v>
      </c>
      <c r="F51" s="356">
        <v>102.55</v>
      </c>
      <c r="G51" s="356">
        <v>102.55</v>
      </c>
    </row>
    <row r="52" spans="1:7" ht="60">
      <c r="A52" s="332" t="s">
        <v>443</v>
      </c>
      <c r="B52" s="338" t="s">
        <v>495</v>
      </c>
      <c r="C52" s="338" t="s">
        <v>461</v>
      </c>
      <c r="D52" s="333" t="s">
        <v>444</v>
      </c>
      <c r="E52" s="356">
        <f>E53</f>
        <v>13.45</v>
      </c>
      <c r="F52" s="356">
        <v>13.45</v>
      </c>
      <c r="G52" s="356">
        <v>13.45</v>
      </c>
    </row>
    <row r="53" spans="1:7" ht="45">
      <c r="A53" s="332" t="s">
        <v>445</v>
      </c>
      <c r="B53" s="338" t="s">
        <v>495</v>
      </c>
      <c r="C53" s="338" t="s">
        <v>461</v>
      </c>
      <c r="D53" s="333" t="s">
        <v>446</v>
      </c>
      <c r="E53" s="356">
        <v>13.45</v>
      </c>
      <c r="F53" s="356"/>
      <c r="G53" s="356"/>
    </row>
    <row r="54" spans="1:7" ht="31.5">
      <c r="A54" s="341" t="s">
        <v>462</v>
      </c>
      <c r="B54" s="338" t="s">
        <v>496</v>
      </c>
      <c r="C54" s="338" t="s">
        <v>429</v>
      </c>
      <c r="D54" s="333" t="s">
        <v>430</v>
      </c>
      <c r="E54" s="356">
        <f>E55</f>
        <v>120</v>
      </c>
      <c r="F54" s="356">
        <f t="shared" ref="F54:G54" si="19">F55</f>
        <v>0</v>
      </c>
      <c r="G54" s="356">
        <f t="shared" si="19"/>
        <v>5</v>
      </c>
    </row>
    <row r="55" spans="1:7" ht="47.25">
      <c r="A55" s="342" t="s">
        <v>463</v>
      </c>
      <c r="B55" s="338" t="s">
        <v>497</v>
      </c>
      <c r="C55" s="338" t="s">
        <v>429</v>
      </c>
      <c r="D55" s="333" t="s">
        <v>430</v>
      </c>
      <c r="E55" s="356">
        <f t="shared" ref="E55:G58" si="20">E56</f>
        <v>120</v>
      </c>
      <c r="F55" s="356">
        <f t="shared" si="20"/>
        <v>0</v>
      </c>
      <c r="G55" s="356">
        <f t="shared" si="20"/>
        <v>5</v>
      </c>
    </row>
    <row r="56" spans="1:7" ht="63">
      <c r="A56" s="343" t="s">
        <v>464</v>
      </c>
      <c r="B56" s="338" t="s">
        <v>497</v>
      </c>
      <c r="C56" s="338" t="s">
        <v>465</v>
      </c>
      <c r="D56" s="333" t="s">
        <v>430</v>
      </c>
      <c r="E56" s="356">
        <f t="shared" si="20"/>
        <v>120</v>
      </c>
      <c r="F56" s="356">
        <f t="shared" si="20"/>
        <v>0</v>
      </c>
      <c r="G56" s="356">
        <f t="shared" si="20"/>
        <v>5</v>
      </c>
    </row>
    <row r="57" spans="1:7" ht="31.5">
      <c r="A57" s="342" t="s">
        <v>466</v>
      </c>
      <c r="B57" s="338" t="s">
        <v>497</v>
      </c>
      <c r="C57" s="344" t="s">
        <v>467</v>
      </c>
      <c r="D57" s="333" t="s">
        <v>430</v>
      </c>
      <c r="E57" s="356">
        <f t="shared" si="20"/>
        <v>120</v>
      </c>
      <c r="F57" s="356">
        <f t="shared" si="20"/>
        <v>0</v>
      </c>
      <c r="G57" s="356">
        <f t="shared" si="20"/>
        <v>5</v>
      </c>
    </row>
    <row r="58" spans="1:7" ht="60">
      <c r="A58" s="332" t="s">
        <v>443</v>
      </c>
      <c r="B58" s="338" t="s">
        <v>497</v>
      </c>
      <c r="C58" s="344" t="s">
        <v>467</v>
      </c>
      <c r="D58" s="333" t="s">
        <v>444</v>
      </c>
      <c r="E58" s="356">
        <f>E59</f>
        <v>120</v>
      </c>
      <c r="F58" s="356">
        <f t="shared" si="20"/>
        <v>0</v>
      </c>
      <c r="G58" s="356">
        <f t="shared" si="20"/>
        <v>5</v>
      </c>
    </row>
    <row r="59" spans="1:7" ht="45">
      <c r="A59" s="332" t="s">
        <v>445</v>
      </c>
      <c r="B59" s="338" t="s">
        <v>497</v>
      </c>
      <c r="C59" s="344" t="s">
        <v>467</v>
      </c>
      <c r="D59" s="333" t="s">
        <v>446</v>
      </c>
      <c r="E59" s="356">
        <v>120</v>
      </c>
      <c r="F59" s="356"/>
      <c r="G59" s="356">
        <v>5</v>
      </c>
    </row>
    <row r="60" spans="1:7" ht="28.5">
      <c r="A60" s="345" t="s">
        <v>468</v>
      </c>
      <c r="B60" s="346" t="s">
        <v>169</v>
      </c>
      <c r="C60" s="346" t="s">
        <v>429</v>
      </c>
      <c r="D60" s="333" t="s">
        <v>430</v>
      </c>
      <c r="E60" s="356">
        <f t="shared" ref="E60:G61" si="21">E61</f>
        <v>167.03000000000003</v>
      </c>
      <c r="F60" s="356">
        <f t="shared" si="21"/>
        <v>93.78</v>
      </c>
      <c r="G60" s="356">
        <f t="shared" si="21"/>
        <v>65</v>
      </c>
    </row>
    <row r="61" spans="1:7">
      <c r="A61" s="332" t="s">
        <v>469</v>
      </c>
      <c r="B61" s="333" t="s">
        <v>169</v>
      </c>
      <c r="C61" s="333" t="s">
        <v>429</v>
      </c>
      <c r="D61" s="333" t="s">
        <v>430</v>
      </c>
      <c r="E61" s="356">
        <f t="shared" si="21"/>
        <v>167.03000000000003</v>
      </c>
      <c r="F61" s="356">
        <f t="shared" si="21"/>
        <v>93.78</v>
      </c>
      <c r="G61" s="356">
        <f t="shared" si="21"/>
        <v>65</v>
      </c>
    </row>
    <row r="62" spans="1:7" ht="60">
      <c r="A62" s="334" t="s">
        <v>470</v>
      </c>
      <c r="B62" s="333" t="s">
        <v>169</v>
      </c>
      <c r="C62" s="333" t="s">
        <v>465</v>
      </c>
      <c r="D62" s="333" t="s">
        <v>430</v>
      </c>
      <c r="E62" s="356">
        <f>E63+E72+E66+E69+E75</f>
        <v>167.03000000000003</v>
      </c>
      <c r="F62" s="356">
        <f t="shared" ref="F62:G62" si="22">F63+F72+F66+F69+F75</f>
        <v>93.78</v>
      </c>
      <c r="G62" s="356">
        <f t="shared" si="22"/>
        <v>65</v>
      </c>
    </row>
    <row r="63" spans="1:7">
      <c r="A63" s="345" t="s">
        <v>471</v>
      </c>
      <c r="B63" s="333" t="s">
        <v>498</v>
      </c>
      <c r="C63" s="333" t="s">
        <v>416</v>
      </c>
      <c r="D63" s="333" t="s">
        <v>430</v>
      </c>
      <c r="E63" s="356">
        <f t="shared" ref="E63:G64" si="23">E64</f>
        <v>51.1</v>
      </c>
      <c r="F63" s="356">
        <f t="shared" si="23"/>
        <v>10</v>
      </c>
      <c r="G63" s="356">
        <f t="shared" si="23"/>
        <v>10</v>
      </c>
    </row>
    <row r="64" spans="1:7" ht="60">
      <c r="A64" s="332" t="s">
        <v>443</v>
      </c>
      <c r="B64" s="333" t="s">
        <v>415</v>
      </c>
      <c r="C64" s="333" t="s">
        <v>416</v>
      </c>
      <c r="D64" s="333" t="s">
        <v>444</v>
      </c>
      <c r="E64" s="356">
        <f t="shared" si="23"/>
        <v>51.1</v>
      </c>
      <c r="F64" s="356">
        <f t="shared" si="23"/>
        <v>10</v>
      </c>
      <c r="G64" s="356">
        <f t="shared" si="23"/>
        <v>10</v>
      </c>
    </row>
    <row r="65" spans="1:7" ht="45">
      <c r="A65" s="332" t="s">
        <v>445</v>
      </c>
      <c r="B65" s="333" t="s">
        <v>415</v>
      </c>
      <c r="C65" s="333" t="s">
        <v>416</v>
      </c>
      <c r="D65" s="333" t="s">
        <v>446</v>
      </c>
      <c r="E65" s="356">
        <v>51.1</v>
      </c>
      <c r="F65" s="356">
        <v>10</v>
      </c>
      <c r="G65" s="356">
        <v>10</v>
      </c>
    </row>
    <row r="66" spans="1:7" ht="28.5">
      <c r="A66" s="345" t="s">
        <v>472</v>
      </c>
      <c r="B66" s="333" t="s">
        <v>415</v>
      </c>
      <c r="C66" s="333" t="s">
        <v>473</v>
      </c>
      <c r="D66" s="333" t="s">
        <v>430</v>
      </c>
      <c r="E66" s="356">
        <f t="shared" ref="E66:G67" si="24">E67</f>
        <v>10</v>
      </c>
      <c r="F66" s="356">
        <f t="shared" si="24"/>
        <v>25</v>
      </c>
      <c r="G66" s="356">
        <f t="shared" si="24"/>
        <v>20</v>
      </c>
    </row>
    <row r="67" spans="1:7" ht="60">
      <c r="A67" s="332" t="s">
        <v>443</v>
      </c>
      <c r="B67" s="333" t="s">
        <v>415</v>
      </c>
      <c r="C67" s="333" t="s">
        <v>473</v>
      </c>
      <c r="D67" s="333" t="s">
        <v>444</v>
      </c>
      <c r="E67" s="356">
        <f t="shared" si="24"/>
        <v>10</v>
      </c>
      <c r="F67" s="356">
        <f t="shared" si="24"/>
        <v>25</v>
      </c>
      <c r="G67" s="356">
        <f t="shared" si="24"/>
        <v>20</v>
      </c>
    </row>
    <row r="68" spans="1:7" ht="45">
      <c r="A68" s="332" t="s">
        <v>445</v>
      </c>
      <c r="B68" s="333" t="s">
        <v>415</v>
      </c>
      <c r="C68" s="333" t="s">
        <v>473</v>
      </c>
      <c r="D68" s="333" t="s">
        <v>446</v>
      </c>
      <c r="E68" s="356">
        <v>10</v>
      </c>
      <c r="F68" s="356">
        <v>25</v>
      </c>
      <c r="G68" s="356">
        <v>20</v>
      </c>
    </row>
    <row r="69" spans="1:7">
      <c r="A69" s="345" t="s">
        <v>474</v>
      </c>
      <c r="B69" s="333" t="s">
        <v>415</v>
      </c>
      <c r="C69" s="333" t="s">
        <v>475</v>
      </c>
      <c r="D69" s="333" t="s">
        <v>430</v>
      </c>
      <c r="E69" s="356">
        <f t="shared" ref="E69:G70" si="25">E70</f>
        <v>10.8</v>
      </c>
      <c r="F69" s="356">
        <f t="shared" si="25"/>
        <v>20</v>
      </c>
      <c r="G69" s="356">
        <f t="shared" si="25"/>
        <v>15</v>
      </c>
    </row>
    <row r="70" spans="1:7" ht="60">
      <c r="A70" s="332" t="s">
        <v>443</v>
      </c>
      <c r="B70" s="333" t="s">
        <v>415</v>
      </c>
      <c r="C70" s="333" t="s">
        <v>475</v>
      </c>
      <c r="D70" s="333" t="s">
        <v>444</v>
      </c>
      <c r="E70" s="356">
        <f t="shared" si="25"/>
        <v>10.8</v>
      </c>
      <c r="F70" s="356">
        <f t="shared" si="25"/>
        <v>20</v>
      </c>
      <c r="G70" s="356">
        <f t="shared" si="25"/>
        <v>15</v>
      </c>
    </row>
    <row r="71" spans="1:7" ht="45">
      <c r="A71" s="332" t="s">
        <v>445</v>
      </c>
      <c r="B71" s="333" t="s">
        <v>415</v>
      </c>
      <c r="C71" s="333" t="s">
        <v>475</v>
      </c>
      <c r="D71" s="333" t="s">
        <v>446</v>
      </c>
      <c r="E71" s="355">
        <v>10.8</v>
      </c>
      <c r="F71" s="355">
        <v>20</v>
      </c>
      <c r="G71" s="355">
        <v>15</v>
      </c>
    </row>
    <row r="72" spans="1:7" ht="28.5">
      <c r="A72" s="345" t="s">
        <v>476</v>
      </c>
      <c r="B72" s="333" t="s">
        <v>415</v>
      </c>
      <c r="C72" s="333" t="s">
        <v>477</v>
      </c>
      <c r="D72" s="333" t="s">
        <v>430</v>
      </c>
      <c r="E72" s="356">
        <f t="shared" ref="E72:G73" si="26">E73</f>
        <v>79.3</v>
      </c>
      <c r="F72" s="356">
        <f t="shared" si="26"/>
        <v>24.48</v>
      </c>
      <c r="G72" s="356">
        <f t="shared" si="26"/>
        <v>10</v>
      </c>
    </row>
    <row r="73" spans="1:7" ht="60">
      <c r="A73" s="332" t="s">
        <v>443</v>
      </c>
      <c r="B73" s="333" t="s">
        <v>415</v>
      </c>
      <c r="C73" s="333" t="s">
        <v>477</v>
      </c>
      <c r="D73" s="333" t="s">
        <v>444</v>
      </c>
      <c r="E73" s="356">
        <f t="shared" si="26"/>
        <v>79.3</v>
      </c>
      <c r="F73" s="356">
        <f t="shared" si="26"/>
        <v>24.48</v>
      </c>
      <c r="G73" s="356">
        <f t="shared" si="26"/>
        <v>10</v>
      </c>
    </row>
    <row r="74" spans="1:7" ht="45">
      <c r="A74" s="332" t="s">
        <v>445</v>
      </c>
      <c r="B74" s="333" t="s">
        <v>415</v>
      </c>
      <c r="C74" s="333" t="s">
        <v>477</v>
      </c>
      <c r="D74" s="333" t="s">
        <v>446</v>
      </c>
      <c r="E74" s="355">
        <v>79.3</v>
      </c>
      <c r="F74" s="355">
        <v>24.48</v>
      </c>
      <c r="G74" s="355">
        <v>10</v>
      </c>
    </row>
    <row r="75" spans="1:7">
      <c r="A75" s="345" t="s">
        <v>478</v>
      </c>
      <c r="B75" s="333" t="s">
        <v>415</v>
      </c>
      <c r="C75" s="333" t="s">
        <v>479</v>
      </c>
      <c r="D75" s="333" t="s">
        <v>430</v>
      </c>
      <c r="E75" s="356">
        <f t="shared" ref="E75:G76" si="27">E76</f>
        <v>15.83</v>
      </c>
      <c r="F75" s="356">
        <f t="shared" si="27"/>
        <v>14.3</v>
      </c>
      <c r="G75" s="356">
        <f t="shared" si="27"/>
        <v>10</v>
      </c>
    </row>
    <row r="76" spans="1:7" ht="60">
      <c r="A76" s="332" t="s">
        <v>443</v>
      </c>
      <c r="B76" s="333" t="s">
        <v>415</v>
      </c>
      <c r="C76" s="333" t="s">
        <v>479</v>
      </c>
      <c r="D76" s="333" t="s">
        <v>444</v>
      </c>
      <c r="E76" s="356">
        <f t="shared" si="27"/>
        <v>15.83</v>
      </c>
      <c r="F76" s="356">
        <f t="shared" si="27"/>
        <v>14.3</v>
      </c>
      <c r="G76" s="356">
        <f t="shared" si="27"/>
        <v>10</v>
      </c>
    </row>
    <row r="77" spans="1:7" ht="45">
      <c r="A77" s="332" t="s">
        <v>445</v>
      </c>
      <c r="B77" s="333" t="s">
        <v>415</v>
      </c>
      <c r="C77" s="333" t="s">
        <v>479</v>
      </c>
      <c r="D77" s="333" t="s">
        <v>446</v>
      </c>
      <c r="E77" s="355">
        <v>15.83</v>
      </c>
      <c r="F77" s="355">
        <v>14.3</v>
      </c>
      <c r="G77" s="355">
        <v>10</v>
      </c>
    </row>
    <row r="78" spans="1:7">
      <c r="A78" s="332" t="s">
        <v>480</v>
      </c>
      <c r="B78" s="333" t="s">
        <v>499</v>
      </c>
      <c r="C78" s="333" t="s">
        <v>429</v>
      </c>
      <c r="D78" s="333" t="s">
        <v>430</v>
      </c>
      <c r="E78" s="355">
        <f>E79+E94</f>
        <v>318.13399999999996</v>
      </c>
      <c r="F78" s="355">
        <f>F79+F94</f>
        <v>318.13</v>
      </c>
      <c r="G78" s="355">
        <f>G79+G94</f>
        <v>318.13</v>
      </c>
    </row>
    <row r="79" spans="1:7">
      <c r="A79" s="334" t="s">
        <v>481</v>
      </c>
      <c r="B79" s="333" t="s">
        <v>412</v>
      </c>
      <c r="C79" s="333" t="s">
        <v>429</v>
      </c>
      <c r="D79" s="333" t="s">
        <v>430</v>
      </c>
      <c r="E79" s="355">
        <f t="shared" ref="E79:G79" si="28">E80</f>
        <v>313.13399999999996</v>
      </c>
      <c r="F79" s="355">
        <f t="shared" si="28"/>
        <v>313.13</v>
      </c>
      <c r="G79" s="355">
        <f t="shared" si="28"/>
        <v>313.13</v>
      </c>
    </row>
    <row r="80" spans="1:7" ht="60">
      <c r="A80" s="334" t="s">
        <v>482</v>
      </c>
      <c r="B80" s="333" t="s">
        <v>412</v>
      </c>
      <c r="C80" s="333" t="s">
        <v>483</v>
      </c>
      <c r="D80" s="333" t="s">
        <v>430</v>
      </c>
      <c r="E80" s="355">
        <f>E81+E88+E91</f>
        <v>313.13399999999996</v>
      </c>
      <c r="F80" s="355">
        <f t="shared" ref="F80:G80" si="29">F81+F88+F91</f>
        <v>313.13</v>
      </c>
      <c r="G80" s="355">
        <f t="shared" si="29"/>
        <v>313.13</v>
      </c>
    </row>
    <row r="81" spans="1:7" ht="45">
      <c r="A81" s="332" t="s">
        <v>484</v>
      </c>
      <c r="B81" s="333" t="s">
        <v>412</v>
      </c>
      <c r="C81" s="333" t="s">
        <v>413</v>
      </c>
      <c r="D81" s="333" t="s">
        <v>430</v>
      </c>
      <c r="E81" s="356">
        <f>E82+E84+E86</f>
        <v>313.13399999999996</v>
      </c>
      <c r="F81" s="356">
        <f t="shared" ref="F81:G81" si="30">F82+F84+F86</f>
        <v>293.13</v>
      </c>
      <c r="G81" s="356">
        <f t="shared" si="30"/>
        <v>293.13</v>
      </c>
    </row>
    <row r="82" spans="1:7" ht="78.75">
      <c r="A82" s="347" t="s">
        <v>437</v>
      </c>
      <c r="B82" s="333" t="s">
        <v>412</v>
      </c>
      <c r="C82" s="333" t="s">
        <v>413</v>
      </c>
      <c r="D82" s="333" t="s">
        <v>438</v>
      </c>
      <c r="E82" s="356">
        <f>E83</f>
        <v>124.04</v>
      </c>
      <c r="F82" s="356">
        <f t="shared" ref="F82:G82" si="31">F83</f>
        <v>124.04</v>
      </c>
      <c r="G82" s="356">
        <f t="shared" si="31"/>
        <v>124.04</v>
      </c>
    </row>
    <row r="83" spans="1:7" ht="31.5">
      <c r="A83" s="347" t="s">
        <v>485</v>
      </c>
      <c r="B83" s="333" t="s">
        <v>412</v>
      </c>
      <c r="C83" s="333" t="s">
        <v>413</v>
      </c>
      <c r="D83" s="333" t="s">
        <v>486</v>
      </c>
      <c r="E83" s="356">
        <f>124.04</f>
        <v>124.04</v>
      </c>
      <c r="F83" s="356">
        <f t="shared" ref="F83:G83" si="32">124.04</f>
        <v>124.04</v>
      </c>
      <c r="G83" s="356">
        <f t="shared" si="32"/>
        <v>124.04</v>
      </c>
    </row>
    <row r="84" spans="1:7" ht="31.5">
      <c r="A84" s="347" t="s">
        <v>487</v>
      </c>
      <c r="B84" s="333" t="s">
        <v>412</v>
      </c>
      <c r="C84" s="333" t="s">
        <v>413</v>
      </c>
      <c r="D84" s="333" t="s">
        <v>444</v>
      </c>
      <c r="E84" s="356">
        <f>E85</f>
        <v>187.76399999999998</v>
      </c>
      <c r="F84" s="356">
        <f t="shared" ref="F84:G84" si="33">F85</f>
        <v>167.76</v>
      </c>
      <c r="G84" s="356">
        <f t="shared" si="33"/>
        <v>167.76</v>
      </c>
    </row>
    <row r="85" spans="1:7" ht="47.25">
      <c r="A85" s="347" t="s">
        <v>488</v>
      </c>
      <c r="B85" s="333" t="s">
        <v>412</v>
      </c>
      <c r="C85" s="333" t="s">
        <v>413</v>
      </c>
      <c r="D85" s="333" t="s">
        <v>446</v>
      </c>
      <c r="E85" s="355">
        <f>105.494+78.07+4.2</f>
        <v>187.76399999999998</v>
      </c>
      <c r="F85" s="355">
        <v>167.76</v>
      </c>
      <c r="G85" s="355">
        <v>167.76</v>
      </c>
    </row>
    <row r="86" spans="1:7" ht="15.75">
      <c r="A86" s="347" t="s">
        <v>370</v>
      </c>
      <c r="B86" s="333" t="s">
        <v>412</v>
      </c>
      <c r="C86" s="333" t="s">
        <v>413</v>
      </c>
      <c r="D86" s="333" t="s">
        <v>447</v>
      </c>
      <c r="E86" s="356">
        <f>E87</f>
        <v>1.33</v>
      </c>
      <c r="F86" s="356">
        <f t="shared" ref="F86:G86" si="34">F87</f>
        <v>1.33</v>
      </c>
      <c r="G86" s="356">
        <f t="shared" si="34"/>
        <v>1.33</v>
      </c>
    </row>
    <row r="87" spans="1:7" ht="15.75">
      <c r="A87" s="347" t="s">
        <v>489</v>
      </c>
      <c r="B87" s="333" t="s">
        <v>412</v>
      </c>
      <c r="C87" s="333" t="s">
        <v>413</v>
      </c>
      <c r="D87" s="333" t="s">
        <v>421</v>
      </c>
      <c r="E87" s="356">
        <v>1.33</v>
      </c>
      <c r="F87" s="356">
        <v>1.33</v>
      </c>
      <c r="G87" s="356">
        <v>1.33</v>
      </c>
    </row>
    <row r="88" spans="1:7" ht="45">
      <c r="A88" s="332" t="s">
        <v>501</v>
      </c>
      <c r="B88" s="333" t="s">
        <v>412</v>
      </c>
      <c r="C88" s="333" t="s">
        <v>502</v>
      </c>
      <c r="D88" s="333" t="s">
        <v>430</v>
      </c>
      <c r="E88" s="356">
        <f>E90</f>
        <v>0</v>
      </c>
      <c r="F88" s="356">
        <f t="shared" ref="F88:G88" si="35">F90</f>
        <v>10</v>
      </c>
      <c r="G88" s="356">
        <f t="shared" si="35"/>
        <v>10</v>
      </c>
    </row>
    <row r="89" spans="1:7" ht="31.5">
      <c r="A89" s="347" t="s">
        <v>487</v>
      </c>
      <c r="B89" s="333" t="s">
        <v>412</v>
      </c>
      <c r="C89" s="333" t="s">
        <v>502</v>
      </c>
      <c r="D89" s="333" t="s">
        <v>444</v>
      </c>
      <c r="E89" s="356"/>
      <c r="F89" s="356">
        <v>10</v>
      </c>
      <c r="G89" s="356">
        <v>10</v>
      </c>
    </row>
    <row r="90" spans="1:7" ht="47.25">
      <c r="A90" s="347" t="s">
        <v>488</v>
      </c>
      <c r="B90" s="333" t="s">
        <v>412</v>
      </c>
      <c r="C90" s="333" t="s">
        <v>503</v>
      </c>
      <c r="D90" s="333" t="s">
        <v>446</v>
      </c>
      <c r="E90" s="355"/>
      <c r="F90" s="355">
        <v>10</v>
      </c>
      <c r="G90" s="355">
        <v>10</v>
      </c>
    </row>
    <row r="91" spans="1:7" ht="45">
      <c r="A91" s="332" t="s">
        <v>501</v>
      </c>
      <c r="B91" s="333" t="s">
        <v>412</v>
      </c>
      <c r="C91" s="333" t="s">
        <v>504</v>
      </c>
      <c r="D91" s="333" t="s">
        <v>430</v>
      </c>
      <c r="E91" s="356">
        <f>E93</f>
        <v>0</v>
      </c>
      <c r="F91" s="356">
        <f t="shared" ref="F91:G91" si="36">F93</f>
        <v>10</v>
      </c>
      <c r="G91" s="356">
        <f t="shared" si="36"/>
        <v>10</v>
      </c>
    </row>
    <row r="92" spans="1:7" ht="31.5">
      <c r="A92" s="347" t="s">
        <v>487</v>
      </c>
      <c r="B92" s="333" t="s">
        <v>412</v>
      </c>
      <c r="C92" s="333" t="s">
        <v>504</v>
      </c>
      <c r="D92" s="333" t="s">
        <v>444</v>
      </c>
      <c r="E92" s="356"/>
      <c r="F92" s="356">
        <v>10</v>
      </c>
      <c r="G92" s="356">
        <v>10</v>
      </c>
    </row>
    <row r="93" spans="1:7" ht="47.25">
      <c r="A93" s="347" t="s">
        <v>488</v>
      </c>
      <c r="B93" s="333" t="s">
        <v>412</v>
      </c>
      <c r="C93" s="333" t="s">
        <v>504</v>
      </c>
      <c r="D93" s="333" t="s">
        <v>446</v>
      </c>
      <c r="E93" s="355"/>
      <c r="F93" s="355">
        <v>10</v>
      </c>
      <c r="G93" s="355">
        <v>10</v>
      </c>
    </row>
    <row r="94" spans="1:7">
      <c r="A94" s="332" t="s">
        <v>490</v>
      </c>
      <c r="B94" s="333" t="s">
        <v>500</v>
      </c>
      <c r="C94" s="333" t="s">
        <v>429</v>
      </c>
      <c r="D94" s="333" t="s">
        <v>430</v>
      </c>
      <c r="E94" s="356">
        <f>E96</f>
        <v>5</v>
      </c>
      <c r="F94" s="356">
        <f t="shared" ref="F94:G94" si="37">F96</f>
        <v>5</v>
      </c>
      <c r="G94" s="356">
        <f t="shared" si="37"/>
        <v>5</v>
      </c>
    </row>
    <row r="95" spans="1:7" ht="60">
      <c r="A95" s="334" t="s">
        <v>482</v>
      </c>
      <c r="B95" s="333" t="s">
        <v>500</v>
      </c>
      <c r="C95" s="333" t="s">
        <v>483</v>
      </c>
      <c r="D95" s="333" t="s">
        <v>430</v>
      </c>
      <c r="E95" s="356">
        <f t="shared" ref="E95:G97" si="38">E96</f>
        <v>5</v>
      </c>
      <c r="F95" s="356">
        <f t="shared" si="38"/>
        <v>5</v>
      </c>
      <c r="G95" s="356">
        <f t="shared" si="38"/>
        <v>5</v>
      </c>
    </row>
    <row r="96" spans="1:7" ht="45">
      <c r="A96" s="332" t="s">
        <v>491</v>
      </c>
      <c r="B96" s="333" t="s">
        <v>500</v>
      </c>
      <c r="C96" s="333" t="s">
        <v>492</v>
      </c>
      <c r="D96" s="333" t="s">
        <v>430</v>
      </c>
      <c r="E96" s="356">
        <f t="shared" si="38"/>
        <v>5</v>
      </c>
      <c r="F96" s="356">
        <f t="shared" si="38"/>
        <v>5</v>
      </c>
      <c r="G96" s="356">
        <f t="shared" si="38"/>
        <v>5</v>
      </c>
    </row>
    <row r="97" spans="1:7" ht="60">
      <c r="A97" s="332" t="s">
        <v>443</v>
      </c>
      <c r="B97" s="333" t="s">
        <v>500</v>
      </c>
      <c r="C97" s="333" t="s">
        <v>493</v>
      </c>
      <c r="D97" s="333" t="s">
        <v>444</v>
      </c>
      <c r="E97" s="356">
        <f t="shared" si="38"/>
        <v>5</v>
      </c>
      <c r="F97" s="356">
        <f t="shared" si="38"/>
        <v>5</v>
      </c>
      <c r="G97" s="356">
        <f t="shared" si="38"/>
        <v>5</v>
      </c>
    </row>
    <row r="98" spans="1:7" ht="45">
      <c r="A98" s="332" t="s">
        <v>445</v>
      </c>
      <c r="B98" s="333" t="s">
        <v>500</v>
      </c>
      <c r="C98" s="333" t="s">
        <v>493</v>
      </c>
      <c r="D98" s="333" t="s">
        <v>446</v>
      </c>
      <c r="E98" s="355">
        <v>5</v>
      </c>
      <c r="F98" s="355">
        <v>5</v>
      </c>
      <c r="G98" s="355">
        <v>5</v>
      </c>
    </row>
    <row r="99" spans="1:7">
      <c r="A99" s="332"/>
      <c r="B99" s="333"/>
      <c r="C99" s="333"/>
      <c r="D99" s="333"/>
      <c r="E99" s="357"/>
      <c r="F99" s="357"/>
      <c r="G99" s="357"/>
    </row>
    <row r="100" spans="1:7" ht="16.5">
      <c r="A100" s="349" t="s">
        <v>63</v>
      </c>
      <c r="B100" s="350"/>
      <c r="C100" s="350"/>
      <c r="D100" s="350"/>
      <c r="E100" s="358">
        <f>E19+E45+E54+E60+E78</f>
        <v>3171.0040000000004</v>
      </c>
      <c r="F100" s="358">
        <f>F19+F45+F54+F60+F78</f>
        <v>2591.1300000000006</v>
      </c>
      <c r="G100" s="358">
        <f>G19+G45+G54+G60+G78</f>
        <v>1953.3000000000002</v>
      </c>
    </row>
    <row r="101" spans="1:7" ht="15.75">
      <c r="A101" s="351"/>
      <c r="B101" s="351"/>
      <c r="C101" s="351"/>
      <c r="D101" s="348"/>
      <c r="E101" s="348"/>
      <c r="F101" s="348"/>
      <c r="G101" s="352"/>
    </row>
  </sheetData>
  <mergeCells count="20">
    <mergeCell ref="F6:G6"/>
    <mergeCell ref="F1:G1"/>
    <mergeCell ref="F2:G2"/>
    <mergeCell ref="F3:G3"/>
    <mergeCell ref="F4:G4"/>
    <mergeCell ref="F5:G5"/>
    <mergeCell ref="D15:D16"/>
    <mergeCell ref="E15:E16"/>
    <mergeCell ref="F15:F16"/>
    <mergeCell ref="G15:G16"/>
    <mergeCell ref="F7:G7"/>
    <mergeCell ref="A9:G9"/>
    <mergeCell ref="A11:C11"/>
    <mergeCell ref="D11:E11"/>
    <mergeCell ref="A12:D12"/>
    <mergeCell ref="A14:A16"/>
    <mergeCell ref="B14:D14"/>
    <mergeCell ref="E14:G14"/>
    <mergeCell ref="B15:B16"/>
    <mergeCell ref="C15:C1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N72"/>
  <sheetViews>
    <sheetView topLeftCell="A40" workbookViewId="0">
      <selection activeCell="P24" sqref="P24"/>
    </sheetView>
  </sheetViews>
  <sheetFormatPr defaultRowHeight="12.75"/>
  <cols>
    <col min="1" max="1" width="51.5703125" style="161" customWidth="1"/>
    <col min="2" max="2" width="12" style="161" customWidth="1"/>
    <col min="3" max="3" width="12.140625" style="161" customWidth="1"/>
    <col min="4" max="4" width="11" style="161" customWidth="1"/>
    <col min="5" max="5" width="10.85546875" style="161" customWidth="1"/>
    <col min="6" max="6" width="12.42578125" style="161" customWidth="1"/>
    <col min="7" max="7" width="9.140625" style="161"/>
    <col min="8" max="8" width="11.5703125" style="161" customWidth="1"/>
    <col min="9" max="9" width="15.85546875" style="161" customWidth="1"/>
    <col min="10" max="10" width="15.85546875" style="161" hidden="1" customWidth="1"/>
    <col min="11" max="11" width="0" style="161" hidden="1" customWidth="1"/>
    <col min="12" max="12" width="24.140625" style="161" hidden="1" customWidth="1"/>
    <col min="13" max="13" width="15.140625" style="161" hidden="1" customWidth="1"/>
    <col min="14" max="14" width="24.42578125" style="161" hidden="1" customWidth="1"/>
    <col min="15" max="16384" width="9.140625" style="161"/>
  </cols>
  <sheetData>
    <row r="1" spans="1:14" ht="15">
      <c r="H1" s="161" t="s">
        <v>378</v>
      </c>
      <c r="L1" s="422" t="s">
        <v>367</v>
      </c>
      <c r="M1" s="423"/>
      <c r="N1" s="423"/>
    </row>
    <row r="2" spans="1:14">
      <c r="F2" s="161" t="s">
        <v>363</v>
      </c>
    </row>
    <row r="3" spans="1:14" ht="15">
      <c r="A3" s="162"/>
      <c r="B3" s="162"/>
      <c r="C3" s="164"/>
      <c r="D3" s="163"/>
      <c r="E3" s="163"/>
      <c r="F3" s="436" t="s">
        <v>364</v>
      </c>
      <c r="G3" s="423"/>
      <c r="H3" s="423"/>
      <c r="I3" s="423"/>
      <c r="J3" s="163"/>
    </row>
    <row r="4" spans="1:14" ht="15">
      <c r="A4" s="162"/>
      <c r="B4" s="162"/>
      <c r="C4" s="164"/>
      <c r="D4" s="163"/>
      <c r="E4" s="163"/>
      <c r="F4" s="436" t="s">
        <v>400</v>
      </c>
      <c r="G4" s="423"/>
      <c r="H4" s="423"/>
      <c r="I4" s="423"/>
      <c r="J4" s="163"/>
    </row>
    <row r="5" spans="1:14" ht="15">
      <c r="A5" s="162"/>
      <c r="B5" s="162"/>
      <c r="C5" s="164"/>
      <c r="D5" s="163"/>
      <c r="E5" s="163"/>
      <c r="F5" s="163"/>
      <c r="G5" s="287"/>
      <c r="H5" s="287"/>
      <c r="I5" s="287"/>
      <c r="J5" s="163"/>
    </row>
    <row r="6" spans="1:14" ht="15">
      <c r="A6" s="162"/>
      <c r="B6" s="162"/>
      <c r="C6" s="164"/>
      <c r="D6" s="163"/>
      <c r="E6" s="163"/>
      <c r="F6" s="163"/>
      <c r="G6" s="287"/>
      <c r="H6" s="287"/>
      <c r="I6" s="287"/>
      <c r="J6" s="163"/>
    </row>
    <row r="7" spans="1:14" ht="15">
      <c r="A7" s="162"/>
      <c r="B7" s="162"/>
      <c r="C7" s="164"/>
      <c r="D7" s="163"/>
      <c r="E7" s="163"/>
      <c r="F7" s="163"/>
      <c r="G7" s="287"/>
      <c r="H7" s="287"/>
      <c r="I7" s="287"/>
      <c r="J7" s="163"/>
    </row>
    <row r="8" spans="1:14" ht="15">
      <c r="A8" s="162"/>
      <c r="B8" s="162"/>
      <c r="C8" s="164"/>
      <c r="D8" s="163"/>
      <c r="E8" s="163"/>
      <c r="F8" s="163"/>
      <c r="G8" s="287"/>
      <c r="H8" s="287"/>
      <c r="I8" s="287"/>
      <c r="J8" s="163"/>
    </row>
    <row r="9" spans="1:14">
      <c r="A9" s="426" t="s">
        <v>379</v>
      </c>
      <c r="B9" s="426"/>
      <c r="C9" s="426"/>
      <c r="D9" s="426"/>
      <c r="E9" s="426"/>
      <c r="F9" s="426"/>
      <c r="G9" s="426"/>
      <c r="H9" s="426"/>
      <c r="I9" s="427"/>
      <c r="J9" s="427"/>
      <c r="K9" s="427"/>
      <c r="L9" s="427"/>
      <c r="M9" s="427"/>
      <c r="N9" s="427"/>
    </row>
    <row r="10" spans="1:14" ht="36" customHeight="1">
      <c r="A10" s="426"/>
      <c r="B10" s="426"/>
      <c r="C10" s="426"/>
      <c r="D10" s="426"/>
      <c r="E10" s="426"/>
      <c r="F10" s="426"/>
      <c r="G10" s="426"/>
      <c r="H10" s="426"/>
      <c r="I10" s="427"/>
      <c r="J10" s="427"/>
      <c r="K10" s="427"/>
      <c r="L10" s="427"/>
      <c r="M10" s="427"/>
      <c r="N10" s="427"/>
    </row>
    <row r="11" spans="1:14">
      <c r="A11" s="165"/>
      <c r="B11" s="165"/>
      <c r="C11" s="165"/>
      <c r="D11" s="165"/>
      <c r="E11" s="165"/>
      <c r="F11" s="165"/>
      <c r="G11" s="165"/>
      <c r="H11" s="166"/>
      <c r="I11" s="166"/>
      <c r="J11" s="166"/>
    </row>
    <row r="12" spans="1:14" ht="15">
      <c r="A12" s="428" t="s">
        <v>35</v>
      </c>
      <c r="B12" s="430" t="s">
        <v>36</v>
      </c>
      <c r="C12" s="430"/>
      <c r="D12" s="430"/>
      <c r="E12" s="433" t="s">
        <v>171</v>
      </c>
      <c r="F12" s="434"/>
      <c r="G12" s="434"/>
      <c r="H12" s="434"/>
      <c r="I12" s="434"/>
      <c r="J12" s="435"/>
      <c r="K12" s="431" t="s">
        <v>190</v>
      </c>
      <c r="L12" s="432"/>
      <c r="M12" s="432"/>
      <c r="N12" s="167" t="s">
        <v>191</v>
      </c>
    </row>
    <row r="13" spans="1:14" ht="115.5">
      <c r="A13" s="429"/>
      <c r="B13" s="168" t="s">
        <v>192</v>
      </c>
      <c r="C13" s="169" t="s">
        <v>139</v>
      </c>
      <c r="D13" s="169" t="s">
        <v>193</v>
      </c>
      <c r="E13" s="289" t="s">
        <v>372</v>
      </c>
      <c r="F13" s="289" t="s">
        <v>373</v>
      </c>
      <c r="G13" s="252" t="s">
        <v>354</v>
      </c>
      <c r="H13" s="171" t="s">
        <v>39</v>
      </c>
      <c r="I13" s="172" t="s">
        <v>40</v>
      </c>
      <c r="J13" s="173" t="s">
        <v>196</v>
      </c>
      <c r="K13" s="170" t="s">
        <v>194</v>
      </c>
      <c r="L13" s="174" t="s">
        <v>195</v>
      </c>
      <c r="M13" s="173" t="s">
        <v>197</v>
      </c>
      <c r="N13" s="174" t="s">
        <v>195</v>
      </c>
    </row>
    <row r="14" spans="1:14">
      <c r="A14" s="175" t="s">
        <v>198</v>
      </c>
      <c r="B14" s="175" t="s">
        <v>199</v>
      </c>
      <c r="C14" s="175" t="s">
        <v>200</v>
      </c>
      <c r="D14" s="175" t="s">
        <v>201</v>
      </c>
      <c r="E14" s="175">
        <v>1</v>
      </c>
      <c r="F14" s="175">
        <v>2</v>
      </c>
      <c r="G14" s="175">
        <v>3</v>
      </c>
      <c r="H14" s="175">
        <v>4</v>
      </c>
      <c r="I14" s="175">
        <v>5</v>
      </c>
      <c r="J14" s="175">
        <v>5</v>
      </c>
      <c r="K14" s="176">
        <v>6</v>
      </c>
      <c r="L14" s="176">
        <v>7</v>
      </c>
      <c r="M14" s="176" t="s">
        <v>202</v>
      </c>
      <c r="N14" s="176">
        <v>9</v>
      </c>
    </row>
    <row r="15" spans="1:14" ht="38.25" customHeight="1">
      <c r="A15" s="177" t="s">
        <v>41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9"/>
      <c r="L15" s="179"/>
      <c r="M15" s="179"/>
      <c r="N15" s="179"/>
    </row>
    <row r="16" spans="1:14" ht="14.25">
      <c r="A16" s="180" t="s">
        <v>203</v>
      </c>
      <c r="B16" s="181"/>
      <c r="C16" s="181"/>
      <c r="D16" s="181"/>
      <c r="E16" s="182">
        <f t="shared" ref="E16" si="0">E17+E22</f>
        <v>375.62</v>
      </c>
      <c r="F16" s="182">
        <f t="shared" ref="F16" si="1">F17+F22</f>
        <v>348.33</v>
      </c>
      <c r="G16" s="182">
        <f>G17+G22</f>
        <v>499.28</v>
      </c>
      <c r="H16" s="182">
        <f t="shared" ref="H16:I16" si="2">H17+H22</f>
        <v>499.28</v>
      </c>
      <c r="I16" s="182">
        <f t="shared" si="2"/>
        <v>384.97</v>
      </c>
      <c r="J16" s="183"/>
      <c r="K16" s="184"/>
      <c r="L16" s="184"/>
      <c r="M16" s="184"/>
      <c r="N16" s="184"/>
    </row>
    <row r="17" spans="1:14" ht="38.25">
      <c r="A17" s="180" t="s">
        <v>505</v>
      </c>
      <c r="B17" s="181" t="s">
        <v>412</v>
      </c>
      <c r="C17" s="181" t="s">
        <v>483</v>
      </c>
      <c r="D17" s="181" t="s">
        <v>430</v>
      </c>
      <c r="E17" s="181" t="s">
        <v>524</v>
      </c>
      <c r="F17" s="182">
        <v>320.93</v>
      </c>
      <c r="G17" s="182">
        <v>319.62</v>
      </c>
      <c r="H17" s="182">
        <v>319.62</v>
      </c>
      <c r="I17" s="183">
        <v>255.31</v>
      </c>
      <c r="J17" s="183"/>
      <c r="K17" s="184"/>
      <c r="L17" s="184"/>
      <c r="M17" s="184"/>
      <c r="N17" s="184"/>
    </row>
    <row r="18" spans="1:14" ht="29.25" customHeight="1">
      <c r="A18" s="185" t="s">
        <v>369</v>
      </c>
      <c r="B18" s="186" t="s">
        <v>412</v>
      </c>
      <c r="C18" s="186" t="s">
        <v>413</v>
      </c>
      <c r="D18" s="186" t="s">
        <v>430</v>
      </c>
      <c r="E18" s="186" t="s">
        <v>524</v>
      </c>
      <c r="F18" s="187">
        <v>320.93</v>
      </c>
      <c r="G18" s="187">
        <v>319.62</v>
      </c>
      <c r="H18" s="187">
        <v>319.62</v>
      </c>
      <c r="I18" s="183">
        <v>255.31</v>
      </c>
      <c r="J18" s="183"/>
      <c r="K18" s="184"/>
      <c r="L18" s="184"/>
      <c r="M18" s="184"/>
      <c r="N18" s="184"/>
    </row>
    <row r="19" spans="1:14" ht="15">
      <c r="A19" s="185" t="s">
        <v>376</v>
      </c>
      <c r="B19" s="186"/>
      <c r="C19" s="186"/>
      <c r="D19" s="186"/>
      <c r="E19" s="186"/>
      <c r="F19" s="187"/>
      <c r="G19" s="187"/>
      <c r="H19" s="187"/>
      <c r="I19" s="183"/>
      <c r="J19" s="183"/>
      <c r="K19" s="184"/>
      <c r="L19" s="184"/>
      <c r="M19" s="184"/>
      <c r="N19" s="184"/>
    </row>
    <row r="20" spans="1:14" ht="15">
      <c r="A20" s="290" t="s">
        <v>374</v>
      </c>
      <c r="B20" s="186" t="s">
        <v>412</v>
      </c>
      <c r="C20" s="186" t="s">
        <v>413</v>
      </c>
      <c r="D20" s="186" t="s">
        <v>527</v>
      </c>
      <c r="E20" s="291" t="s">
        <v>522</v>
      </c>
      <c r="F20" s="292">
        <v>107.37</v>
      </c>
      <c r="G20" s="292">
        <v>124.04</v>
      </c>
      <c r="H20" s="292">
        <v>124.04</v>
      </c>
      <c r="I20" s="293">
        <v>124.04</v>
      </c>
      <c r="J20" s="183"/>
      <c r="K20" s="184"/>
      <c r="L20" s="184"/>
      <c r="M20" s="184"/>
      <c r="N20" s="184"/>
    </row>
    <row r="21" spans="1:14" ht="15">
      <c r="A21" s="290" t="s">
        <v>375</v>
      </c>
      <c r="B21" s="186" t="s">
        <v>412</v>
      </c>
      <c r="C21" s="186" t="s">
        <v>413</v>
      </c>
      <c r="D21" s="291" t="s">
        <v>528</v>
      </c>
      <c r="E21" s="291" t="s">
        <v>523</v>
      </c>
      <c r="F21" s="292">
        <v>4.0999999999999996</v>
      </c>
      <c r="G21" s="292">
        <v>4.2</v>
      </c>
      <c r="H21" s="292">
        <v>4.2</v>
      </c>
      <c r="I21" s="293">
        <v>4.2</v>
      </c>
      <c r="J21" s="183"/>
      <c r="K21" s="184"/>
      <c r="L21" s="184"/>
      <c r="M21" s="184"/>
      <c r="N21" s="184"/>
    </row>
    <row r="22" spans="1:14" ht="38.25">
      <c r="A22" s="290" t="s">
        <v>506</v>
      </c>
      <c r="B22" s="291" t="s">
        <v>415</v>
      </c>
      <c r="C22" s="291" t="s">
        <v>465</v>
      </c>
      <c r="D22" s="291" t="s">
        <v>430</v>
      </c>
      <c r="E22" s="291" t="s">
        <v>521</v>
      </c>
      <c r="F22" s="292">
        <v>27.4</v>
      </c>
      <c r="G22" s="292">
        <v>179.66</v>
      </c>
      <c r="H22" s="292">
        <v>179.66</v>
      </c>
      <c r="I22" s="293">
        <v>129.66</v>
      </c>
      <c r="J22" s="183"/>
      <c r="K22" s="184"/>
      <c r="L22" s="184"/>
      <c r="M22" s="184"/>
      <c r="N22" s="184"/>
    </row>
    <row r="23" spans="1:14" ht="15">
      <c r="A23" s="185" t="s">
        <v>507</v>
      </c>
      <c r="B23" s="186" t="s">
        <v>415</v>
      </c>
      <c r="C23" s="186" t="s">
        <v>416</v>
      </c>
      <c r="D23" s="186" t="s">
        <v>446</v>
      </c>
      <c r="E23" s="186"/>
      <c r="F23" s="187"/>
      <c r="G23" s="187">
        <v>52.22</v>
      </c>
      <c r="H23" s="187">
        <v>52.22</v>
      </c>
      <c r="I23" s="183">
        <v>52.22</v>
      </c>
      <c r="J23" s="183"/>
      <c r="K23" s="184"/>
      <c r="L23" s="184"/>
      <c r="M23" s="184"/>
      <c r="N23" s="184"/>
    </row>
    <row r="24" spans="1:14" ht="30">
      <c r="A24" s="185" t="s">
        <v>508</v>
      </c>
      <c r="B24" s="186" t="s">
        <v>497</v>
      </c>
      <c r="C24" s="186" t="s">
        <v>467</v>
      </c>
      <c r="D24" s="186" t="s">
        <v>446</v>
      </c>
      <c r="E24" s="186"/>
      <c r="F24" s="187"/>
      <c r="G24" s="187">
        <v>100</v>
      </c>
      <c r="H24" s="187">
        <v>100</v>
      </c>
      <c r="I24" s="183">
        <v>50</v>
      </c>
      <c r="J24" s="183"/>
      <c r="K24" s="184"/>
      <c r="L24" s="184"/>
      <c r="M24" s="184"/>
      <c r="N24" s="184"/>
    </row>
    <row r="25" spans="1:14" ht="15">
      <c r="A25" s="185" t="s">
        <v>509</v>
      </c>
      <c r="B25" s="186" t="s">
        <v>415</v>
      </c>
      <c r="C25" s="186" t="s">
        <v>529</v>
      </c>
      <c r="D25" s="186" t="s">
        <v>446</v>
      </c>
      <c r="E25" s="186" t="s">
        <v>521</v>
      </c>
      <c r="F25" s="187">
        <v>27.4</v>
      </c>
      <c r="G25" s="187">
        <f>G22-G23-G24</f>
        <v>27.439999999999998</v>
      </c>
      <c r="H25" s="187">
        <f t="shared" ref="H25:I25" si="3">H22-H23-H24</f>
        <v>27.439999999999998</v>
      </c>
      <c r="I25" s="187">
        <f t="shared" si="3"/>
        <v>27.439999999999998</v>
      </c>
      <c r="J25" s="183"/>
      <c r="K25" s="184"/>
      <c r="L25" s="184"/>
      <c r="M25" s="184"/>
      <c r="N25" s="184"/>
    </row>
    <row r="26" spans="1:14" ht="30">
      <c r="A26" s="188" t="s">
        <v>204</v>
      </c>
      <c r="B26" s="186" t="s">
        <v>544</v>
      </c>
      <c r="C26" s="186" t="s">
        <v>545</v>
      </c>
      <c r="D26" s="186" t="s">
        <v>430</v>
      </c>
      <c r="E26" s="187">
        <f>E27+E33+E34+E35+E37+E36</f>
        <v>1779.21</v>
      </c>
      <c r="F26" s="187">
        <f t="shared" ref="F26:I26" si="4">F27+F33+F34+F35+F37+F36</f>
        <v>1752.4099999999999</v>
      </c>
      <c r="G26" s="187">
        <f t="shared" si="4"/>
        <v>1970.9099999999999</v>
      </c>
      <c r="H26" s="187">
        <f t="shared" si="4"/>
        <v>1953.3199999999997</v>
      </c>
      <c r="I26" s="187">
        <f t="shared" si="4"/>
        <v>1463.0299999999997</v>
      </c>
      <c r="J26" s="183"/>
      <c r="K26" s="184"/>
      <c r="L26" s="184"/>
      <c r="M26" s="184"/>
      <c r="N26" s="184"/>
    </row>
    <row r="27" spans="1:14" ht="25.5">
      <c r="A27" s="175" t="s">
        <v>368</v>
      </c>
      <c r="B27" s="181" t="s">
        <v>530</v>
      </c>
      <c r="C27" s="181" t="s">
        <v>531</v>
      </c>
      <c r="D27" s="181" t="s">
        <v>430</v>
      </c>
      <c r="E27" s="181" t="s">
        <v>519</v>
      </c>
      <c r="F27" s="182">
        <v>1695.72</v>
      </c>
      <c r="G27" s="182">
        <v>1854.19</v>
      </c>
      <c r="H27" s="182">
        <v>1836.6</v>
      </c>
      <c r="I27" s="183">
        <v>1376.31</v>
      </c>
      <c r="J27" s="183"/>
      <c r="K27" s="184"/>
      <c r="L27" s="184"/>
      <c r="M27" s="196"/>
      <c r="N27" s="196"/>
    </row>
    <row r="28" spans="1:14" ht="14.25">
      <c r="A28" s="175" t="s">
        <v>376</v>
      </c>
      <c r="B28" s="181"/>
      <c r="C28" s="181"/>
      <c r="D28" s="181"/>
      <c r="E28" s="181"/>
      <c r="F28" s="182"/>
      <c r="G28" s="182"/>
      <c r="H28" s="182"/>
      <c r="I28" s="183"/>
      <c r="J28" s="183"/>
      <c r="K28" s="184"/>
      <c r="L28" s="184"/>
      <c r="M28" s="184"/>
      <c r="N28" s="184"/>
    </row>
    <row r="29" spans="1:14" ht="25.5">
      <c r="A29" s="290" t="s">
        <v>374</v>
      </c>
      <c r="B29" s="181" t="s">
        <v>530</v>
      </c>
      <c r="C29" s="181" t="s">
        <v>531</v>
      </c>
      <c r="D29" s="181" t="s">
        <v>533</v>
      </c>
      <c r="E29" s="292">
        <f t="shared" ref="E29" si="5">E30+E31</f>
        <v>1327.71</v>
      </c>
      <c r="F29" s="292">
        <f>F30+F31</f>
        <v>1413.6100000000001</v>
      </c>
      <c r="G29" s="292">
        <f t="shared" ref="G29:I29" si="6">G30+G31</f>
        <v>1592.95</v>
      </c>
      <c r="H29" s="292">
        <f t="shared" si="6"/>
        <v>1592.95</v>
      </c>
      <c r="I29" s="292">
        <f t="shared" si="6"/>
        <v>1295.8400000000001</v>
      </c>
      <c r="J29" s="183"/>
      <c r="K29" s="184"/>
      <c r="L29" s="184"/>
      <c r="M29" s="184"/>
      <c r="N29" s="184"/>
    </row>
    <row r="30" spans="1:14" ht="15">
      <c r="A30" s="290" t="s">
        <v>510</v>
      </c>
      <c r="B30" s="291" t="s">
        <v>253</v>
      </c>
      <c r="C30" s="291" t="s">
        <v>254</v>
      </c>
      <c r="D30" s="291" t="s">
        <v>532</v>
      </c>
      <c r="E30" s="291" t="s">
        <v>516</v>
      </c>
      <c r="F30" s="292">
        <v>572.15</v>
      </c>
      <c r="G30" s="292">
        <v>602.59</v>
      </c>
      <c r="H30" s="292">
        <v>602.59</v>
      </c>
      <c r="I30" s="293">
        <v>602.59</v>
      </c>
      <c r="J30" s="183"/>
      <c r="K30" s="184"/>
      <c r="L30" s="184"/>
      <c r="M30" s="184"/>
      <c r="N30" s="184"/>
    </row>
    <row r="31" spans="1:14" ht="25.5">
      <c r="A31" s="290" t="s">
        <v>511</v>
      </c>
      <c r="B31" s="291" t="s">
        <v>233</v>
      </c>
      <c r="C31" s="291" t="s">
        <v>258</v>
      </c>
      <c r="D31" s="291" t="s">
        <v>534</v>
      </c>
      <c r="E31" s="291" t="s">
        <v>517</v>
      </c>
      <c r="F31" s="292">
        <v>841.46</v>
      </c>
      <c r="G31" s="292">
        <v>990.36</v>
      </c>
      <c r="H31" s="292">
        <v>990.36</v>
      </c>
      <c r="I31" s="293">
        <v>693.25</v>
      </c>
      <c r="J31" s="183"/>
      <c r="K31" s="184"/>
      <c r="L31" s="184"/>
      <c r="M31" s="184"/>
      <c r="N31" s="184"/>
    </row>
    <row r="32" spans="1:14" ht="15">
      <c r="A32" s="290" t="s">
        <v>375</v>
      </c>
      <c r="B32" s="291" t="s">
        <v>233</v>
      </c>
      <c r="C32" s="291" t="s">
        <v>258</v>
      </c>
      <c r="D32" s="291" t="s">
        <v>446</v>
      </c>
      <c r="E32" s="291" t="s">
        <v>518</v>
      </c>
      <c r="F32" s="292">
        <v>95.16</v>
      </c>
      <c r="G32" s="292">
        <v>97.35</v>
      </c>
      <c r="H32" s="292">
        <v>97.25</v>
      </c>
      <c r="I32" s="293">
        <v>47.35</v>
      </c>
      <c r="J32" s="183"/>
      <c r="K32" s="184"/>
      <c r="L32" s="184"/>
      <c r="M32" s="184"/>
      <c r="N32" s="184"/>
    </row>
    <row r="33" spans="1:14" ht="30">
      <c r="A33" s="185" t="s">
        <v>513</v>
      </c>
      <c r="B33" s="186" t="s">
        <v>535</v>
      </c>
      <c r="C33" s="186" t="s">
        <v>536</v>
      </c>
      <c r="D33" s="186" t="s">
        <v>446</v>
      </c>
      <c r="E33" s="186"/>
      <c r="F33" s="187">
        <v>12.57</v>
      </c>
      <c r="G33" s="187">
        <v>62.6</v>
      </c>
      <c r="H33" s="187">
        <v>62.6</v>
      </c>
      <c r="I33" s="183">
        <v>62.6</v>
      </c>
      <c r="J33" s="183"/>
      <c r="K33" s="184"/>
      <c r="L33" s="184"/>
      <c r="M33" s="184"/>
      <c r="N33" s="184"/>
    </row>
    <row r="34" spans="1:14" ht="14.25">
      <c r="A34" s="175" t="s">
        <v>514</v>
      </c>
      <c r="B34" s="181" t="s">
        <v>538</v>
      </c>
      <c r="C34" s="181" t="s">
        <v>537</v>
      </c>
      <c r="D34" s="181" t="s">
        <v>446</v>
      </c>
      <c r="E34" s="181"/>
      <c r="F34" s="182"/>
      <c r="G34" s="182">
        <v>10</v>
      </c>
      <c r="H34" s="182">
        <v>10</v>
      </c>
      <c r="I34" s="183">
        <v>10</v>
      </c>
      <c r="J34" s="183"/>
      <c r="K34" s="184"/>
      <c r="L34" s="184"/>
      <c r="M34" s="184"/>
      <c r="N34" s="184"/>
    </row>
    <row r="35" spans="1:14" ht="30">
      <c r="A35" s="185" t="s">
        <v>512</v>
      </c>
      <c r="B35" s="186" t="s">
        <v>235</v>
      </c>
      <c r="C35" s="186" t="s">
        <v>539</v>
      </c>
      <c r="D35" s="186" t="s">
        <v>455</v>
      </c>
      <c r="E35" s="186" t="s">
        <v>520</v>
      </c>
      <c r="F35" s="187">
        <v>42.12</v>
      </c>
      <c r="G35" s="187">
        <v>42.12</v>
      </c>
      <c r="H35" s="187">
        <v>42.12</v>
      </c>
      <c r="I35" s="183">
        <v>12.12</v>
      </c>
      <c r="J35" s="195"/>
      <c r="K35" s="196"/>
      <c r="L35" s="196"/>
    </row>
    <row r="36" spans="1:14" ht="15">
      <c r="A36" s="185" t="s">
        <v>515</v>
      </c>
      <c r="B36" s="186" t="s">
        <v>540</v>
      </c>
      <c r="C36" s="186" t="s">
        <v>541</v>
      </c>
      <c r="D36" s="186"/>
      <c r="E36" s="186"/>
      <c r="F36" s="187">
        <v>2</v>
      </c>
      <c r="G36" s="187">
        <v>2</v>
      </c>
      <c r="H36" s="187">
        <v>2</v>
      </c>
      <c r="I36" s="183">
        <v>2</v>
      </c>
      <c r="J36" s="183"/>
      <c r="K36" s="184"/>
      <c r="L36" s="184"/>
    </row>
    <row r="37" spans="1:14" ht="30">
      <c r="A37" s="185" t="s">
        <v>525</v>
      </c>
      <c r="B37" s="186" t="s">
        <v>235</v>
      </c>
      <c r="C37" s="186" t="s">
        <v>542</v>
      </c>
      <c r="D37" s="186" t="s">
        <v>543</v>
      </c>
      <c r="E37" s="186" t="s">
        <v>526</v>
      </c>
      <c r="F37" s="187"/>
      <c r="G37" s="187"/>
      <c r="H37" s="187"/>
      <c r="I37" s="183"/>
      <c r="J37" s="183"/>
      <c r="K37" s="184"/>
      <c r="L37" s="184"/>
    </row>
    <row r="38" spans="1:14" ht="15">
      <c r="A38" s="288" t="s">
        <v>371</v>
      </c>
      <c r="B38" s="186"/>
      <c r="C38" s="186"/>
      <c r="D38" s="186"/>
      <c r="E38" s="187">
        <f t="shared" ref="E38" si="7">E16+E26</f>
        <v>2154.83</v>
      </c>
      <c r="F38" s="187">
        <f>F16+F26</f>
        <v>2100.7399999999998</v>
      </c>
      <c r="G38" s="187">
        <f t="shared" ref="G38:I38" si="8">G16+G26</f>
        <v>2470.1899999999996</v>
      </c>
      <c r="H38" s="187">
        <f t="shared" si="8"/>
        <v>2452.5999999999995</v>
      </c>
      <c r="I38" s="187">
        <f t="shared" si="8"/>
        <v>1847.9999999999998</v>
      </c>
      <c r="J38" s="183"/>
      <c r="K38" s="184"/>
      <c r="L38" s="184"/>
    </row>
    <row r="39" spans="1:14" ht="14.25">
      <c r="A39" s="290" t="s">
        <v>374</v>
      </c>
      <c r="B39" s="291"/>
      <c r="C39" s="291"/>
      <c r="D39" s="291"/>
      <c r="E39" s="292">
        <f t="shared" ref="E39" si="9">F20+E30+E31</f>
        <v>1435.08</v>
      </c>
      <c r="F39" s="292">
        <f>G20+F30+F31</f>
        <v>1537.65</v>
      </c>
      <c r="G39" s="292">
        <f t="shared" ref="G39:I39" si="10">H20+G30+G31</f>
        <v>1716.99</v>
      </c>
      <c r="H39" s="292">
        <f t="shared" si="10"/>
        <v>1716.99</v>
      </c>
      <c r="I39" s="292">
        <f t="shared" si="10"/>
        <v>1295.8400000000001</v>
      </c>
      <c r="J39" s="183"/>
      <c r="K39" s="184"/>
      <c r="L39" s="184"/>
    </row>
    <row r="40" spans="1:14" ht="14.25">
      <c r="A40" s="290" t="s">
        <v>375</v>
      </c>
      <c r="B40" s="291"/>
      <c r="C40" s="291"/>
      <c r="D40" s="291"/>
      <c r="E40" s="292">
        <f t="shared" ref="E40" si="11">E32+E21</f>
        <v>99.91</v>
      </c>
      <c r="F40" s="292">
        <f>F32+F21</f>
        <v>99.259999999999991</v>
      </c>
      <c r="G40" s="292">
        <f t="shared" ref="G40:I40" si="12">G32+G21</f>
        <v>101.55</v>
      </c>
      <c r="H40" s="292">
        <f t="shared" si="12"/>
        <v>101.45</v>
      </c>
      <c r="I40" s="292">
        <f t="shared" si="12"/>
        <v>51.550000000000004</v>
      </c>
      <c r="J40" s="183"/>
      <c r="K40" s="184"/>
      <c r="L40" s="184"/>
    </row>
    <row r="41" spans="1:14" ht="30">
      <c r="A41" s="189" t="s">
        <v>46</v>
      </c>
      <c r="B41" s="190"/>
      <c r="C41" s="190"/>
      <c r="D41" s="190"/>
      <c r="E41" s="190"/>
      <c r="F41" s="191"/>
      <c r="G41" s="191"/>
      <c r="H41" s="191"/>
      <c r="I41" s="192"/>
      <c r="J41" s="183"/>
      <c r="K41" s="184"/>
      <c r="L41" s="184"/>
    </row>
    <row r="42" spans="1:14" ht="15">
      <c r="A42" s="180" t="s">
        <v>203</v>
      </c>
      <c r="B42" s="193"/>
      <c r="C42" s="193"/>
      <c r="D42" s="193"/>
      <c r="E42" s="193"/>
      <c r="F42" s="194"/>
      <c r="G42" s="194"/>
      <c r="H42" s="194"/>
      <c r="I42" s="195"/>
      <c r="J42" s="201"/>
      <c r="K42" s="202"/>
      <c r="L42" s="202"/>
    </row>
    <row r="43" spans="1:14" ht="15">
      <c r="A43" s="175" t="s">
        <v>42</v>
      </c>
      <c r="B43" s="181"/>
      <c r="C43" s="181"/>
      <c r="D43" s="181"/>
      <c r="E43" s="181"/>
      <c r="F43" s="182"/>
      <c r="G43" s="182"/>
      <c r="H43" s="182"/>
      <c r="I43" s="183"/>
      <c r="J43" s="203"/>
    </row>
    <row r="44" spans="1:14" ht="15">
      <c r="A44" s="185" t="s">
        <v>43</v>
      </c>
      <c r="B44" s="186"/>
      <c r="C44" s="186"/>
      <c r="D44" s="186"/>
      <c r="E44" s="186"/>
      <c r="F44" s="187"/>
      <c r="G44" s="187"/>
      <c r="H44" s="187"/>
      <c r="I44" s="183"/>
      <c r="J44" s="204"/>
    </row>
    <row r="45" spans="1:14" ht="15">
      <c r="A45" s="185" t="s">
        <v>44</v>
      </c>
      <c r="B45" s="186"/>
      <c r="C45" s="186"/>
      <c r="D45" s="186"/>
      <c r="E45" s="186"/>
      <c r="F45" s="187"/>
      <c r="G45" s="187"/>
      <c r="H45" s="187"/>
      <c r="I45" s="183"/>
      <c r="J45" s="203"/>
    </row>
    <row r="46" spans="1:14" ht="15">
      <c r="A46" s="185" t="s">
        <v>45</v>
      </c>
      <c r="B46" s="186"/>
      <c r="C46" s="186"/>
      <c r="D46" s="186"/>
      <c r="E46" s="186"/>
      <c r="F46" s="187"/>
      <c r="G46" s="187"/>
      <c r="H46" s="187"/>
      <c r="I46" s="183"/>
      <c r="J46" s="203"/>
    </row>
    <row r="47" spans="1:14" ht="30">
      <c r="A47" s="188" t="s">
        <v>204</v>
      </c>
      <c r="B47" s="193"/>
      <c r="C47" s="193"/>
      <c r="D47" s="193"/>
      <c r="E47" s="193"/>
      <c r="F47" s="194"/>
      <c r="G47" s="194"/>
      <c r="H47" s="194"/>
      <c r="I47" s="195"/>
      <c r="J47" s="203"/>
    </row>
    <row r="48" spans="1:14" ht="15">
      <c r="A48" s="175" t="s">
        <v>42</v>
      </c>
      <c r="B48" s="181"/>
      <c r="C48" s="181"/>
      <c r="D48" s="181"/>
      <c r="E48" s="181"/>
      <c r="F48" s="182"/>
      <c r="G48" s="182"/>
      <c r="H48" s="182"/>
      <c r="I48" s="183"/>
      <c r="J48" s="203"/>
    </row>
    <row r="49" spans="1:10" ht="15">
      <c r="A49" s="185" t="s">
        <v>43</v>
      </c>
      <c r="B49" s="186"/>
      <c r="C49" s="186"/>
      <c r="D49" s="186"/>
      <c r="E49" s="186"/>
      <c r="F49" s="187"/>
      <c r="G49" s="187"/>
      <c r="H49" s="187"/>
      <c r="I49" s="183"/>
      <c r="J49" s="203"/>
    </row>
    <row r="50" spans="1:10" ht="15">
      <c r="A50" s="185" t="s">
        <v>44</v>
      </c>
      <c r="B50" s="186"/>
      <c r="C50" s="186"/>
      <c r="D50" s="186"/>
      <c r="E50" s="186"/>
      <c r="F50" s="187"/>
      <c r="G50" s="187"/>
      <c r="H50" s="187"/>
      <c r="I50" s="183"/>
      <c r="J50" s="203"/>
    </row>
    <row r="51" spans="1:10" ht="15">
      <c r="A51" s="185" t="s">
        <v>45</v>
      </c>
      <c r="B51" s="186"/>
      <c r="C51" s="186"/>
      <c r="D51" s="186"/>
      <c r="E51" s="186"/>
      <c r="F51" s="187"/>
      <c r="G51" s="187"/>
      <c r="H51" s="187"/>
      <c r="I51" s="183"/>
      <c r="J51" s="203"/>
    </row>
    <row r="52" spans="1:10" ht="15">
      <c r="A52" s="197" t="s">
        <v>47</v>
      </c>
      <c r="B52" s="198" t="s">
        <v>178</v>
      </c>
      <c r="C52" s="198" t="s">
        <v>178</v>
      </c>
      <c r="D52" s="198" t="s">
        <v>178</v>
      </c>
      <c r="E52" s="198"/>
      <c r="F52" s="198"/>
      <c r="G52" s="199"/>
      <c r="H52" s="200"/>
      <c r="I52" s="201"/>
      <c r="J52" s="203"/>
    </row>
    <row r="53" spans="1:10" ht="51" customHeight="1">
      <c r="A53" s="424" t="s">
        <v>405</v>
      </c>
      <c r="B53" s="424"/>
      <c r="C53" s="424"/>
      <c r="D53" s="424"/>
      <c r="E53" s="424"/>
      <c r="F53" s="424"/>
      <c r="G53" s="424"/>
      <c r="H53" s="424"/>
      <c r="I53" s="203"/>
      <c r="J53" s="203"/>
    </row>
    <row r="54" spans="1:10" ht="15">
      <c r="A54" s="425"/>
      <c r="B54" s="425"/>
      <c r="C54" s="425"/>
      <c r="D54" s="425"/>
      <c r="E54" s="425"/>
      <c r="F54" s="425"/>
      <c r="G54" s="425"/>
      <c r="H54" s="425"/>
      <c r="I54" s="204"/>
      <c r="J54" s="203"/>
    </row>
    <row r="55" spans="1:10" ht="15">
      <c r="A55" s="162"/>
      <c r="B55" s="162"/>
      <c r="C55" s="203"/>
      <c r="D55" s="203"/>
      <c r="E55" s="203"/>
      <c r="F55" s="203"/>
      <c r="G55" s="203"/>
      <c r="H55" s="203"/>
      <c r="I55" s="203"/>
      <c r="J55" s="203"/>
    </row>
    <row r="56" spans="1:10" ht="15">
      <c r="A56" s="162"/>
      <c r="B56" s="162"/>
      <c r="C56" s="203"/>
      <c r="D56" s="203"/>
      <c r="E56" s="203"/>
      <c r="F56" s="203"/>
      <c r="G56" s="203"/>
      <c r="H56" s="203"/>
      <c r="I56" s="203"/>
      <c r="J56" s="203"/>
    </row>
    <row r="57" spans="1:10" ht="15">
      <c r="A57" s="162"/>
      <c r="B57" s="162"/>
      <c r="C57" s="203"/>
      <c r="D57" s="203"/>
      <c r="E57" s="203"/>
      <c r="F57" s="203"/>
      <c r="G57" s="203"/>
      <c r="H57" s="203"/>
      <c r="I57" s="203"/>
      <c r="J57" s="203"/>
    </row>
    <row r="58" spans="1:10" ht="15">
      <c r="A58" s="162"/>
      <c r="B58" s="162"/>
      <c r="C58" s="203"/>
      <c r="D58" s="203"/>
      <c r="E58" s="203"/>
      <c r="F58" s="203"/>
      <c r="G58" s="203"/>
      <c r="H58" s="203"/>
      <c r="I58" s="203"/>
      <c r="J58" s="203"/>
    </row>
    <row r="59" spans="1:10" ht="15">
      <c r="A59" s="162"/>
      <c r="B59" s="162"/>
      <c r="C59" s="203"/>
      <c r="D59" s="203"/>
      <c r="E59" s="203"/>
      <c r="F59" s="203"/>
      <c r="G59" s="203"/>
      <c r="H59" s="203"/>
      <c r="I59" s="203"/>
      <c r="J59" s="203"/>
    </row>
    <row r="60" spans="1:10" ht="15">
      <c r="A60" s="162"/>
      <c r="B60" s="162"/>
      <c r="C60" s="203"/>
      <c r="D60" s="203"/>
      <c r="E60" s="203"/>
      <c r="F60" s="203"/>
      <c r="G60" s="203"/>
      <c r="H60" s="203"/>
      <c r="I60" s="203"/>
      <c r="J60" s="203"/>
    </row>
    <row r="61" spans="1:10" ht="15">
      <c r="A61" s="162"/>
      <c r="B61" s="162"/>
      <c r="C61" s="203"/>
      <c r="D61" s="203"/>
      <c r="E61" s="203"/>
      <c r="F61" s="203"/>
      <c r="G61" s="203"/>
      <c r="H61" s="203"/>
      <c r="I61" s="203"/>
      <c r="J61" s="203"/>
    </row>
    <row r="62" spans="1:10" ht="15">
      <c r="A62" s="162"/>
      <c r="B62" s="162"/>
      <c r="C62" s="203"/>
      <c r="D62" s="203"/>
      <c r="E62" s="203"/>
      <c r="F62" s="203"/>
      <c r="G62" s="203"/>
      <c r="H62" s="203"/>
      <c r="I62" s="203"/>
      <c r="J62" s="203"/>
    </row>
    <row r="63" spans="1:10" ht="15">
      <c r="A63" s="162"/>
      <c r="B63" s="162"/>
      <c r="C63" s="203"/>
      <c r="D63" s="203"/>
      <c r="E63" s="203"/>
      <c r="F63" s="203"/>
      <c r="G63" s="203"/>
      <c r="H63" s="203"/>
      <c r="I63" s="203"/>
    </row>
    <row r="64" spans="1:10" ht="15">
      <c r="A64" s="162"/>
      <c r="B64" s="162"/>
      <c r="C64" s="203"/>
      <c r="D64" s="203"/>
      <c r="E64" s="203"/>
      <c r="F64" s="203"/>
      <c r="G64" s="203"/>
      <c r="H64" s="203"/>
      <c r="I64" s="203"/>
    </row>
    <row r="65" spans="1:9" ht="15">
      <c r="A65" s="162"/>
      <c r="B65" s="162"/>
      <c r="C65" s="203"/>
      <c r="D65" s="203"/>
      <c r="E65" s="203"/>
      <c r="F65" s="203"/>
      <c r="G65" s="203"/>
      <c r="H65" s="203"/>
      <c r="I65" s="203"/>
    </row>
    <row r="66" spans="1:9" ht="15">
      <c r="A66" s="162"/>
      <c r="B66" s="162"/>
      <c r="C66" s="203"/>
      <c r="D66" s="203"/>
      <c r="E66" s="203"/>
      <c r="F66" s="203"/>
      <c r="G66" s="203"/>
      <c r="H66" s="203"/>
      <c r="I66" s="203"/>
    </row>
    <row r="67" spans="1:9" ht="15">
      <c r="A67" s="162"/>
      <c r="B67" s="162"/>
      <c r="C67" s="203"/>
      <c r="D67" s="203"/>
      <c r="E67" s="203"/>
      <c r="F67" s="203"/>
      <c r="G67" s="203"/>
      <c r="H67" s="203"/>
      <c r="I67" s="203"/>
    </row>
    <row r="68" spans="1:9" ht="15">
      <c r="A68" s="162"/>
      <c r="B68" s="162"/>
      <c r="C68" s="203"/>
      <c r="D68" s="203"/>
      <c r="E68" s="203"/>
      <c r="F68" s="203"/>
      <c r="G68" s="203"/>
      <c r="H68" s="203"/>
      <c r="I68" s="203"/>
    </row>
    <row r="69" spans="1:9" ht="15">
      <c r="A69" s="162"/>
      <c r="B69" s="162"/>
      <c r="C69" s="203"/>
      <c r="D69" s="203"/>
      <c r="E69" s="203"/>
      <c r="F69" s="203"/>
      <c r="G69" s="203"/>
      <c r="H69" s="203"/>
      <c r="I69" s="203"/>
    </row>
    <row r="70" spans="1:9" ht="15">
      <c r="A70" s="162"/>
      <c r="B70" s="162"/>
      <c r="C70" s="203"/>
      <c r="D70" s="203"/>
      <c r="E70" s="203"/>
      <c r="F70" s="203"/>
      <c r="G70" s="203"/>
      <c r="H70" s="203"/>
      <c r="I70" s="203"/>
    </row>
    <row r="71" spans="1:9" ht="15">
      <c r="A71" s="162"/>
      <c r="B71" s="162"/>
      <c r="C71" s="203"/>
      <c r="D71" s="203"/>
      <c r="E71" s="203"/>
      <c r="F71" s="203"/>
      <c r="G71" s="203"/>
      <c r="H71" s="203"/>
      <c r="I71" s="203"/>
    </row>
    <row r="72" spans="1:9" ht="15">
      <c r="A72" s="162"/>
      <c r="B72" s="162"/>
      <c r="C72" s="203"/>
      <c r="D72" s="203"/>
      <c r="E72" s="203"/>
      <c r="F72" s="203"/>
      <c r="G72" s="203"/>
      <c r="H72" s="203"/>
      <c r="I72" s="203"/>
    </row>
  </sheetData>
  <mergeCells count="10">
    <mergeCell ref="L1:N1"/>
    <mergeCell ref="A53:H53"/>
    <mergeCell ref="A54:H54"/>
    <mergeCell ref="A9:N10"/>
    <mergeCell ref="A12:A13"/>
    <mergeCell ref="B12:D12"/>
    <mergeCell ref="K12:M12"/>
    <mergeCell ref="E12:J12"/>
    <mergeCell ref="F3:I3"/>
    <mergeCell ref="F4:I4"/>
  </mergeCells>
  <pageMargins left="0.70866141732283472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R60"/>
  <sheetViews>
    <sheetView view="pageLayout" topLeftCell="E41" workbookViewId="0">
      <selection activeCell="O28" sqref="O28"/>
    </sheetView>
  </sheetViews>
  <sheetFormatPr defaultRowHeight="15"/>
  <cols>
    <col min="1" max="1" width="20.140625" style="2" customWidth="1"/>
    <col min="2" max="2" width="11" style="2" customWidth="1"/>
    <col min="3" max="3" width="9.140625" style="2"/>
    <col min="4" max="4" width="9.85546875" style="2" customWidth="1"/>
    <col min="5" max="5" width="10.42578125" style="2" customWidth="1"/>
    <col min="6" max="6" width="13" style="2" customWidth="1"/>
    <col min="7" max="7" width="12.7109375" style="2" customWidth="1"/>
    <col min="8" max="8" width="11.42578125" style="2" customWidth="1"/>
    <col min="9" max="14" width="15.140625" style="2" customWidth="1"/>
    <col min="15" max="15" width="15.28515625" style="2" customWidth="1"/>
    <col min="16" max="256" width="9.140625" style="2"/>
    <col min="257" max="257" width="17.42578125" style="2" customWidth="1"/>
    <col min="258" max="258" width="11" style="2" customWidth="1"/>
    <col min="259" max="259" width="9.140625" style="2"/>
    <col min="260" max="260" width="9.85546875" style="2" customWidth="1"/>
    <col min="261" max="261" width="10.42578125" style="2" customWidth="1"/>
    <col min="262" max="262" width="13" style="2" customWidth="1"/>
    <col min="263" max="263" width="12.7109375" style="2" customWidth="1"/>
    <col min="264" max="264" width="11.42578125" style="2" customWidth="1"/>
    <col min="265" max="270" width="15.140625" style="2" customWidth="1"/>
    <col min="271" max="271" width="15.28515625" style="2" customWidth="1"/>
    <col min="272" max="512" width="9.140625" style="2"/>
    <col min="513" max="513" width="17.42578125" style="2" customWidth="1"/>
    <col min="514" max="514" width="11" style="2" customWidth="1"/>
    <col min="515" max="515" width="9.140625" style="2"/>
    <col min="516" max="516" width="9.85546875" style="2" customWidth="1"/>
    <col min="517" max="517" width="10.42578125" style="2" customWidth="1"/>
    <col min="518" max="518" width="13" style="2" customWidth="1"/>
    <col min="519" max="519" width="12.7109375" style="2" customWidth="1"/>
    <col min="520" max="520" width="11.42578125" style="2" customWidth="1"/>
    <col min="521" max="526" width="15.140625" style="2" customWidth="1"/>
    <col min="527" max="527" width="15.28515625" style="2" customWidth="1"/>
    <col min="528" max="768" width="9.140625" style="2"/>
    <col min="769" max="769" width="17.42578125" style="2" customWidth="1"/>
    <col min="770" max="770" width="11" style="2" customWidth="1"/>
    <col min="771" max="771" width="9.140625" style="2"/>
    <col min="772" max="772" width="9.85546875" style="2" customWidth="1"/>
    <col min="773" max="773" width="10.42578125" style="2" customWidth="1"/>
    <col min="774" max="774" width="13" style="2" customWidth="1"/>
    <col min="775" max="775" width="12.7109375" style="2" customWidth="1"/>
    <col min="776" max="776" width="11.42578125" style="2" customWidth="1"/>
    <col min="777" max="782" width="15.140625" style="2" customWidth="1"/>
    <col min="783" max="783" width="15.28515625" style="2" customWidth="1"/>
    <col min="784" max="1024" width="9.140625" style="2"/>
    <col min="1025" max="1025" width="17.42578125" style="2" customWidth="1"/>
    <col min="1026" max="1026" width="11" style="2" customWidth="1"/>
    <col min="1027" max="1027" width="9.140625" style="2"/>
    <col min="1028" max="1028" width="9.85546875" style="2" customWidth="1"/>
    <col min="1029" max="1029" width="10.42578125" style="2" customWidth="1"/>
    <col min="1030" max="1030" width="13" style="2" customWidth="1"/>
    <col min="1031" max="1031" width="12.7109375" style="2" customWidth="1"/>
    <col min="1032" max="1032" width="11.42578125" style="2" customWidth="1"/>
    <col min="1033" max="1038" width="15.140625" style="2" customWidth="1"/>
    <col min="1039" max="1039" width="15.28515625" style="2" customWidth="1"/>
    <col min="1040" max="1280" width="9.140625" style="2"/>
    <col min="1281" max="1281" width="17.42578125" style="2" customWidth="1"/>
    <col min="1282" max="1282" width="11" style="2" customWidth="1"/>
    <col min="1283" max="1283" width="9.140625" style="2"/>
    <col min="1284" max="1284" width="9.85546875" style="2" customWidth="1"/>
    <col min="1285" max="1285" width="10.42578125" style="2" customWidth="1"/>
    <col min="1286" max="1286" width="13" style="2" customWidth="1"/>
    <col min="1287" max="1287" width="12.7109375" style="2" customWidth="1"/>
    <col min="1288" max="1288" width="11.42578125" style="2" customWidth="1"/>
    <col min="1289" max="1294" width="15.140625" style="2" customWidth="1"/>
    <col min="1295" max="1295" width="15.28515625" style="2" customWidth="1"/>
    <col min="1296" max="1536" width="9.140625" style="2"/>
    <col min="1537" max="1537" width="17.42578125" style="2" customWidth="1"/>
    <col min="1538" max="1538" width="11" style="2" customWidth="1"/>
    <col min="1539" max="1539" width="9.140625" style="2"/>
    <col min="1540" max="1540" width="9.85546875" style="2" customWidth="1"/>
    <col min="1541" max="1541" width="10.42578125" style="2" customWidth="1"/>
    <col min="1542" max="1542" width="13" style="2" customWidth="1"/>
    <col min="1543" max="1543" width="12.7109375" style="2" customWidth="1"/>
    <col min="1544" max="1544" width="11.42578125" style="2" customWidth="1"/>
    <col min="1545" max="1550" width="15.140625" style="2" customWidth="1"/>
    <col min="1551" max="1551" width="15.28515625" style="2" customWidth="1"/>
    <col min="1552" max="1792" width="9.140625" style="2"/>
    <col min="1793" max="1793" width="17.42578125" style="2" customWidth="1"/>
    <col min="1794" max="1794" width="11" style="2" customWidth="1"/>
    <col min="1795" max="1795" width="9.140625" style="2"/>
    <col min="1796" max="1796" width="9.85546875" style="2" customWidth="1"/>
    <col min="1797" max="1797" width="10.42578125" style="2" customWidth="1"/>
    <col min="1798" max="1798" width="13" style="2" customWidth="1"/>
    <col min="1799" max="1799" width="12.7109375" style="2" customWidth="1"/>
    <col min="1800" max="1800" width="11.42578125" style="2" customWidth="1"/>
    <col min="1801" max="1806" width="15.140625" style="2" customWidth="1"/>
    <col min="1807" max="1807" width="15.28515625" style="2" customWidth="1"/>
    <col min="1808" max="2048" width="9.140625" style="2"/>
    <col min="2049" max="2049" width="17.42578125" style="2" customWidth="1"/>
    <col min="2050" max="2050" width="11" style="2" customWidth="1"/>
    <col min="2051" max="2051" width="9.140625" style="2"/>
    <col min="2052" max="2052" width="9.85546875" style="2" customWidth="1"/>
    <col min="2053" max="2053" width="10.42578125" style="2" customWidth="1"/>
    <col min="2054" max="2054" width="13" style="2" customWidth="1"/>
    <col min="2055" max="2055" width="12.7109375" style="2" customWidth="1"/>
    <col min="2056" max="2056" width="11.42578125" style="2" customWidth="1"/>
    <col min="2057" max="2062" width="15.140625" style="2" customWidth="1"/>
    <col min="2063" max="2063" width="15.28515625" style="2" customWidth="1"/>
    <col min="2064" max="2304" width="9.140625" style="2"/>
    <col min="2305" max="2305" width="17.42578125" style="2" customWidth="1"/>
    <col min="2306" max="2306" width="11" style="2" customWidth="1"/>
    <col min="2307" max="2307" width="9.140625" style="2"/>
    <col min="2308" max="2308" width="9.85546875" style="2" customWidth="1"/>
    <col min="2309" max="2309" width="10.42578125" style="2" customWidth="1"/>
    <col min="2310" max="2310" width="13" style="2" customWidth="1"/>
    <col min="2311" max="2311" width="12.7109375" style="2" customWidth="1"/>
    <col min="2312" max="2312" width="11.42578125" style="2" customWidth="1"/>
    <col min="2313" max="2318" width="15.140625" style="2" customWidth="1"/>
    <col min="2319" max="2319" width="15.28515625" style="2" customWidth="1"/>
    <col min="2320" max="2560" width="9.140625" style="2"/>
    <col min="2561" max="2561" width="17.42578125" style="2" customWidth="1"/>
    <col min="2562" max="2562" width="11" style="2" customWidth="1"/>
    <col min="2563" max="2563" width="9.140625" style="2"/>
    <col min="2564" max="2564" width="9.85546875" style="2" customWidth="1"/>
    <col min="2565" max="2565" width="10.42578125" style="2" customWidth="1"/>
    <col min="2566" max="2566" width="13" style="2" customWidth="1"/>
    <col min="2567" max="2567" width="12.7109375" style="2" customWidth="1"/>
    <col min="2568" max="2568" width="11.42578125" style="2" customWidth="1"/>
    <col min="2569" max="2574" width="15.140625" style="2" customWidth="1"/>
    <col min="2575" max="2575" width="15.28515625" style="2" customWidth="1"/>
    <col min="2576" max="2816" width="9.140625" style="2"/>
    <col min="2817" max="2817" width="17.42578125" style="2" customWidth="1"/>
    <col min="2818" max="2818" width="11" style="2" customWidth="1"/>
    <col min="2819" max="2819" width="9.140625" style="2"/>
    <col min="2820" max="2820" width="9.85546875" style="2" customWidth="1"/>
    <col min="2821" max="2821" width="10.42578125" style="2" customWidth="1"/>
    <col min="2822" max="2822" width="13" style="2" customWidth="1"/>
    <col min="2823" max="2823" width="12.7109375" style="2" customWidth="1"/>
    <col min="2824" max="2824" width="11.42578125" style="2" customWidth="1"/>
    <col min="2825" max="2830" width="15.140625" style="2" customWidth="1"/>
    <col min="2831" max="2831" width="15.28515625" style="2" customWidth="1"/>
    <col min="2832" max="3072" width="9.140625" style="2"/>
    <col min="3073" max="3073" width="17.42578125" style="2" customWidth="1"/>
    <col min="3074" max="3074" width="11" style="2" customWidth="1"/>
    <col min="3075" max="3075" width="9.140625" style="2"/>
    <col min="3076" max="3076" width="9.85546875" style="2" customWidth="1"/>
    <col min="3077" max="3077" width="10.42578125" style="2" customWidth="1"/>
    <col min="3078" max="3078" width="13" style="2" customWidth="1"/>
    <col min="3079" max="3079" width="12.7109375" style="2" customWidth="1"/>
    <col min="3080" max="3080" width="11.42578125" style="2" customWidth="1"/>
    <col min="3081" max="3086" width="15.140625" style="2" customWidth="1"/>
    <col min="3087" max="3087" width="15.28515625" style="2" customWidth="1"/>
    <col min="3088" max="3328" width="9.140625" style="2"/>
    <col min="3329" max="3329" width="17.42578125" style="2" customWidth="1"/>
    <col min="3330" max="3330" width="11" style="2" customWidth="1"/>
    <col min="3331" max="3331" width="9.140625" style="2"/>
    <col min="3332" max="3332" width="9.85546875" style="2" customWidth="1"/>
    <col min="3333" max="3333" width="10.42578125" style="2" customWidth="1"/>
    <col min="3334" max="3334" width="13" style="2" customWidth="1"/>
    <col min="3335" max="3335" width="12.7109375" style="2" customWidth="1"/>
    <col min="3336" max="3336" width="11.42578125" style="2" customWidth="1"/>
    <col min="3337" max="3342" width="15.140625" style="2" customWidth="1"/>
    <col min="3343" max="3343" width="15.28515625" style="2" customWidth="1"/>
    <col min="3344" max="3584" width="9.140625" style="2"/>
    <col min="3585" max="3585" width="17.42578125" style="2" customWidth="1"/>
    <col min="3586" max="3586" width="11" style="2" customWidth="1"/>
    <col min="3587" max="3587" width="9.140625" style="2"/>
    <col min="3588" max="3588" width="9.85546875" style="2" customWidth="1"/>
    <col min="3589" max="3589" width="10.42578125" style="2" customWidth="1"/>
    <col min="3590" max="3590" width="13" style="2" customWidth="1"/>
    <col min="3591" max="3591" width="12.7109375" style="2" customWidth="1"/>
    <col min="3592" max="3592" width="11.42578125" style="2" customWidth="1"/>
    <col min="3593" max="3598" width="15.140625" style="2" customWidth="1"/>
    <col min="3599" max="3599" width="15.28515625" style="2" customWidth="1"/>
    <col min="3600" max="3840" width="9.140625" style="2"/>
    <col min="3841" max="3841" width="17.42578125" style="2" customWidth="1"/>
    <col min="3842" max="3842" width="11" style="2" customWidth="1"/>
    <col min="3843" max="3843" width="9.140625" style="2"/>
    <col min="3844" max="3844" width="9.85546875" style="2" customWidth="1"/>
    <col min="3845" max="3845" width="10.42578125" style="2" customWidth="1"/>
    <col min="3846" max="3846" width="13" style="2" customWidth="1"/>
    <col min="3847" max="3847" width="12.7109375" style="2" customWidth="1"/>
    <col min="3848" max="3848" width="11.42578125" style="2" customWidth="1"/>
    <col min="3849" max="3854" width="15.140625" style="2" customWidth="1"/>
    <col min="3855" max="3855" width="15.28515625" style="2" customWidth="1"/>
    <col min="3856" max="4096" width="9.140625" style="2"/>
    <col min="4097" max="4097" width="17.42578125" style="2" customWidth="1"/>
    <col min="4098" max="4098" width="11" style="2" customWidth="1"/>
    <col min="4099" max="4099" width="9.140625" style="2"/>
    <col min="4100" max="4100" width="9.85546875" style="2" customWidth="1"/>
    <col min="4101" max="4101" width="10.42578125" style="2" customWidth="1"/>
    <col min="4102" max="4102" width="13" style="2" customWidth="1"/>
    <col min="4103" max="4103" width="12.7109375" style="2" customWidth="1"/>
    <col min="4104" max="4104" width="11.42578125" style="2" customWidth="1"/>
    <col min="4105" max="4110" width="15.140625" style="2" customWidth="1"/>
    <col min="4111" max="4111" width="15.28515625" style="2" customWidth="1"/>
    <col min="4112" max="4352" width="9.140625" style="2"/>
    <col min="4353" max="4353" width="17.42578125" style="2" customWidth="1"/>
    <col min="4354" max="4354" width="11" style="2" customWidth="1"/>
    <col min="4355" max="4355" width="9.140625" style="2"/>
    <col min="4356" max="4356" width="9.85546875" style="2" customWidth="1"/>
    <col min="4357" max="4357" width="10.42578125" style="2" customWidth="1"/>
    <col min="4358" max="4358" width="13" style="2" customWidth="1"/>
    <col min="4359" max="4359" width="12.7109375" style="2" customWidth="1"/>
    <col min="4360" max="4360" width="11.42578125" style="2" customWidth="1"/>
    <col min="4361" max="4366" width="15.140625" style="2" customWidth="1"/>
    <col min="4367" max="4367" width="15.28515625" style="2" customWidth="1"/>
    <col min="4368" max="4608" width="9.140625" style="2"/>
    <col min="4609" max="4609" width="17.42578125" style="2" customWidth="1"/>
    <col min="4610" max="4610" width="11" style="2" customWidth="1"/>
    <col min="4611" max="4611" width="9.140625" style="2"/>
    <col min="4612" max="4612" width="9.85546875" style="2" customWidth="1"/>
    <col min="4613" max="4613" width="10.42578125" style="2" customWidth="1"/>
    <col min="4614" max="4614" width="13" style="2" customWidth="1"/>
    <col min="4615" max="4615" width="12.7109375" style="2" customWidth="1"/>
    <col min="4616" max="4616" width="11.42578125" style="2" customWidth="1"/>
    <col min="4617" max="4622" width="15.140625" style="2" customWidth="1"/>
    <col min="4623" max="4623" width="15.28515625" style="2" customWidth="1"/>
    <col min="4624" max="4864" width="9.140625" style="2"/>
    <col min="4865" max="4865" width="17.42578125" style="2" customWidth="1"/>
    <col min="4866" max="4866" width="11" style="2" customWidth="1"/>
    <col min="4867" max="4867" width="9.140625" style="2"/>
    <col min="4868" max="4868" width="9.85546875" style="2" customWidth="1"/>
    <col min="4869" max="4869" width="10.42578125" style="2" customWidth="1"/>
    <col min="4870" max="4870" width="13" style="2" customWidth="1"/>
    <col min="4871" max="4871" width="12.7109375" style="2" customWidth="1"/>
    <col min="4872" max="4872" width="11.42578125" style="2" customWidth="1"/>
    <col min="4873" max="4878" width="15.140625" style="2" customWidth="1"/>
    <col min="4879" max="4879" width="15.28515625" style="2" customWidth="1"/>
    <col min="4880" max="5120" width="9.140625" style="2"/>
    <col min="5121" max="5121" width="17.42578125" style="2" customWidth="1"/>
    <col min="5122" max="5122" width="11" style="2" customWidth="1"/>
    <col min="5123" max="5123" width="9.140625" style="2"/>
    <col min="5124" max="5124" width="9.85546875" style="2" customWidth="1"/>
    <col min="5125" max="5125" width="10.42578125" style="2" customWidth="1"/>
    <col min="5126" max="5126" width="13" style="2" customWidth="1"/>
    <col min="5127" max="5127" width="12.7109375" style="2" customWidth="1"/>
    <col min="5128" max="5128" width="11.42578125" style="2" customWidth="1"/>
    <col min="5129" max="5134" width="15.140625" style="2" customWidth="1"/>
    <col min="5135" max="5135" width="15.28515625" style="2" customWidth="1"/>
    <col min="5136" max="5376" width="9.140625" style="2"/>
    <col min="5377" max="5377" width="17.42578125" style="2" customWidth="1"/>
    <col min="5378" max="5378" width="11" style="2" customWidth="1"/>
    <col min="5379" max="5379" width="9.140625" style="2"/>
    <col min="5380" max="5380" width="9.85546875" style="2" customWidth="1"/>
    <col min="5381" max="5381" width="10.42578125" style="2" customWidth="1"/>
    <col min="5382" max="5382" width="13" style="2" customWidth="1"/>
    <col min="5383" max="5383" width="12.7109375" style="2" customWidth="1"/>
    <col min="5384" max="5384" width="11.42578125" style="2" customWidth="1"/>
    <col min="5385" max="5390" width="15.140625" style="2" customWidth="1"/>
    <col min="5391" max="5391" width="15.28515625" style="2" customWidth="1"/>
    <col min="5392" max="5632" width="9.140625" style="2"/>
    <col min="5633" max="5633" width="17.42578125" style="2" customWidth="1"/>
    <col min="5634" max="5634" width="11" style="2" customWidth="1"/>
    <col min="5635" max="5635" width="9.140625" style="2"/>
    <col min="5636" max="5636" width="9.85546875" style="2" customWidth="1"/>
    <col min="5637" max="5637" width="10.42578125" style="2" customWidth="1"/>
    <col min="5638" max="5638" width="13" style="2" customWidth="1"/>
    <col min="5639" max="5639" width="12.7109375" style="2" customWidth="1"/>
    <col min="5640" max="5640" width="11.42578125" style="2" customWidth="1"/>
    <col min="5641" max="5646" width="15.140625" style="2" customWidth="1"/>
    <col min="5647" max="5647" width="15.28515625" style="2" customWidth="1"/>
    <col min="5648" max="5888" width="9.140625" style="2"/>
    <col min="5889" max="5889" width="17.42578125" style="2" customWidth="1"/>
    <col min="5890" max="5890" width="11" style="2" customWidth="1"/>
    <col min="5891" max="5891" width="9.140625" style="2"/>
    <col min="5892" max="5892" width="9.85546875" style="2" customWidth="1"/>
    <col min="5893" max="5893" width="10.42578125" style="2" customWidth="1"/>
    <col min="5894" max="5894" width="13" style="2" customWidth="1"/>
    <col min="5895" max="5895" width="12.7109375" style="2" customWidth="1"/>
    <col min="5896" max="5896" width="11.42578125" style="2" customWidth="1"/>
    <col min="5897" max="5902" width="15.140625" style="2" customWidth="1"/>
    <col min="5903" max="5903" width="15.28515625" style="2" customWidth="1"/>
    <col min="5904" max="6144" width="9.140625" style="2"/>
    <col min="6145" max="6145" width="17.42578125" style="2" customWidth="1"/>
    <col min="6146" max="6146" width="11" style="2" customWidth="1"/>
    <col min="6147" max="6147" width="9.140625" style="2"/>
    <col min="6148" max="6148" width="9.85546875" style="2" customWidth="1"/>
    <col min="6149" max="6149" width="10.42578125" style="2" customWidth="1"/>
    <col min="6150" max="6150" width="13" style="2" customWidth="1"/>
    <col min="6151" max="6151" width="12.7109375" style="2" customWidth="1"/>
    <col min="6152" max="6152" width="11.42578125" style="2" customWidth="1"/>
    <col min="6153" max="6158" width="15.140625" style="2" customWidth="1"/>
    <col min="6159" max="6159" width="15.28515625" style="2" customWidth="1"/>
    <col min="6160" max="6400" width="9.140625" style="2"/>
    <col min="6401" max="6401" width="17.42578125" style="2" customWidth="1"/>
    <col min="6402" max="6402" width="11" style="2" customWidth="1"/>
    <col min="6403" max="6403" width="9.140625" style="2"/>
    <col min="6404" max="6404" width="9.85546875" style="2" customWidth="1"/>
    <col min="6405" max="6405" width="10.42578125" style="2" customWidth="1"/>
    <col min="6406" max="6406" width="13" style="2" customWidth="1"/>
    <col min="6407" max="6407" width="12.7109375" style="2" customWidth="1"/>
    <col min="6408" max="6408" width="11.42578125" style="2" customWidth="1"/>
    <col min="6409" max="6414" width="15.140625" style="2" customWidth="1"/>
    <col min="6415" max="6415" width="15.28515625" style="2" customWidth="1"/>
    <col min="6416" max="6656" width="9.140625" style="2"/>
    <col min="6657" max="6657" width="17.42578125" style="2" customWidth="1"/>
    <col min="6658" max="6658" width="11" style="2" customWidth="1"/>
    <col min="6659" max="6659" width="9.140625" style="2"/>
    <col min="6660" max="6660" width="9.85546875" style="2" customWidth="1"/>
    <col min="6661" max="6661" width="10.42578125" style="2" customWidth="1"/>
    <col min="6662" max="6662" width="13" style="2" customWidth="1"/>
    <col min="6663" max="6663" width="12.7109375" style="2" customWidth="1"/>
    <col min="6664" max="6664" width="11.42578125" style="2" customWidth="1"/>
    <col min="6665" max="6670" width="15.140625" style="2" customWidth="1"/>
    <col min="6671" max="6671" width="15.28515625" style="2" customWidth="1"/>
    <col min="6672" max="6912" width="9.140625" style="2"/>
    <col min="6913" max="6913" width="17.42578125" style="2" customWidth="1"/>
    <col min="6914" max="6914" width="11" style="2" customWidth="1"/>
    <col min="6915" max="6915" width="9.140625" style="2"/>
    <col min="6916" max="6916" width="9.85546875" style="2" customWidth="1"/>
    <col min="6917" max="6917" width="10.42578125" style="2" customWidth="1"/>
    <col min="6918" max="6918" width="13" style="2" customWidth="1"/>
    <col min="6919" max="6919" width="12.7109375" style="2" customWidth="1"/>
    <col min="6920" max="6920" width="11.42578125" style="2" customWidth="1"/>
    <col min="6921" max="6926" width="15.140625" style="2" customWidth="1"/>
    <col min="6927" max="6927" width="15.28515625" style="2" customWidth="1"/>
    <col min="6928" max="7168" width="9.140625" style="2"/>
    <col min="7169" max="7169" width="17.42578125" style="2" customWidth="1"/>
    <col min="7170" max="7170" width="11" style="2" customWidth="1"/>
    <col min="7171" max="7171" width="9.140625" style="2"/>
    <col min="7172" max="7172" width="9.85546875" style="2" customWidth="1"/>
    <col min="7173" max="7173" width="10.42578125" style="2" customWidth="1"/>
    <col min="7174" max="7174" width="13" style="2" customWidth="1"/>
    <col min="7175" max="7175" width="12.7109375" style="2" customWidth="1"/>
    <col min="7176" max="7176" width="11.42578125" style="2" customWidth="1"/>
    <col min="7177" max="7182" width="15.140625" style="2" customWidth="1"/>
    <col min="7183" max="7183" width="15.28515625" style="2" customWidth="1"/>
    <col min="7184" max="7424" width="9.140625" style="2"/>
    <col min="7425" max="7425" width="17.42578125" style="2" customWidth="1"/>
    <col min="7426" max="7426" width="11" style="2" customWidth="1"/>
    <col min="7427" max="7427" width="9.140625" style="2"/>
    <col min="7428" max="7428" width="9.85546875" style="2" customWidth="1"/>
    <col min="7429" max="7429" width="10.42578125" style="2" customWidth="1"/>
    <col min="7430" max="7430" width="13" style="2" customWidth="1"/>
    <col min="7431" max="7431" width="12.7109375" style="2" customWidth="1"/>
    <col min="7432" max="7432" width="11.42578125" style="2" customWidth="1"/>
    <col min="7433" max="7438" width="15.140625" style="2" customWidth="1"/>
    <col min="7439" max="7439" width="15.28515625" style="2" customWidth="1"/>
    <col min="7440" max="7680" width="9.140625" style="2"/>
    <col min="7681" max="7681" width="17.42578125" style="2" customWidth="1"/>
    <col min="7682" max="7682" width="11" style="2" customWidth="1"/>
    <col min="7683" max="7683" width="9.140625" style="2"/>
    <col min="7684" max="7684" width="9.85546875" style="2" customWidth="1"/>
    <col min="7685" max="7685" width="10.42578125" style="2" customWidth="1"/>
    <col min="7686" max="7686" width="13" style="2" customWidth="1"/>
    <col min="7687" max="7687" width="12.7109375" style="2" customWidth="1"/>
    <col min="7688" max="7688" width="11.42578125" style="2" customWidth="1"/>
    <col min="7689" max="7694" width="15.140625" style="2" customWidth="1"/>
    <col min="7695" max="7695" width="15.28515625" style="2" customWidth="1"/>
    <col min="7696" max="7936" width="9.140625" style="2"/>
    <col min="7937" max="7937" width="17.42578125" style="2" customWidth="1"/>
    <col min="7938" max="7938" width="11" style="2" customWidth="1"/>
    <col min="7939" max="7939" width="9.140625" style="2"/>
    <col min="7940" max="7940" width="9.85546875" style="2" customWidth="1"/>
    <col min="7941" max="7941" width="10.42578125" style="2" customWidth="1"/>
    <col min="7942" max="7942" width="13" style="2" customWidth="1"/>
    <col min="7943" max="7943" width="12.7109375" style="2" customWidth="1"/>
    <col min="7944" max="7944" width="11.42578125" style="2" customWidth="1"/>
    <col min="7945" max="7950" width="15.140625" style="2" customWidth="1"/>
    <col min="7951" max="7951" width="15.28515625" style="2" customWidth="1"/>
    <col min="7952" max="8192" width="9.140625" style="2"/>
    <col min="8193" max="8193" width="17.42578125" style="2" customWidth="1"/>
    <col min="8194" max="8194" width="11" style="2" customWidth="1"/>
    <col min="8195" max="8195" width="9.140625" style="2"/>
    <col min="8196" max="8196" width="9.85546875" style="2" customWidth="1"/>
    <col min="8197" max="8197" width="10.42578125" style="2" customWidth="1"/>
    <col min="8198" max="8198" width="13" style="2" customWidth="1"/>
    <col min="8199" max="8199" width="12.7109375" style="2" customWidth="1"/>
    <col min="8200" max="8200" width="11.42578125" style="2" customWidth="1"/>
    <col min="8201" max="8206" width="15.140625" style="2" customWidth="1"/>
    <col min="8207" max="8207" width="15.28515625" style="2" customWidth="1"/>
    <col min="8208" max="8448" width="9.140625" style="2"/>
    <col min="8449" max="8449" width="17.42578125" style="2" customWidth="1"/>
    <col min="8450" max="8450" width="11" style="2" customWidth="1"/>
    <col min="8451" max="8451" width="9.140625" style="2"/>
    <col min="8452" max="8452" width="9.85546875" style="2" customWidth="1"/>
    <col min="8453" max="8453" width="10.42578125" style="2" customWidth="1"/>
    <col min="8454" max="8454" width="13" style="2" customWidth="1"/>
    <col min="8455" max="8455" width="12.7109375" style="2" customWidth="1"/>
    <col min="8456" max="8456" width="11.42578125" style="2" customWidth="1"/>
    <col min="8457" max="8462" width="15.140625" style="2" customWidth="1"/>
    <col min="8463" max="8463" width="15.28515625" style="2" customWidth="1"/>
    <col min="8464" max="8704" width="9.140625" style="2"/>
    <col min="8705" max="8705" width="17.42578125" style="2" customWidth="1"/>
    <col min="8706" max="8706" width="11" style="2" customWidth="1"/>
    <col min="8707" max="8707" width="9.140625" style="2"/>
    <col min="8708" max="8708" width="9.85546875" style="2" customWidth="1"/>
    <col min="8709" max="8709" width="10.42578125" style="2" customWidth="1"/>
    <col min="8710" max="8710" width="13" style="2" customWidth="1"/>
    <col min="8711" max="8711" width="12.7109375" style="2" customWidth="1"/>
    <col min="8712" max="8712" width="11.42578125" style="2" customWidth="1"/>
    <col min="8713" max="8718" width="15.140625" style="2" customWidth="1"/>
    <col min="8719" max="8719" width="15.28515625" style="2" customWidth="1"/>
    <col min="8720" max="8960" width="9.140625" style="2"/>
    <col min="8961" max="8961" width="17.42578125" style="2" customWidth="1"/>
    <col min="8962" max="8962" width="11" style="2" customWidth="1"/>
    <col min="8963" max="8963" width="9.140625" style="2"/>
    <col min="8964" max="8964" width="9.85546875" style="2" customWidth="1"/>
    <col min="8965" max="8965" width="10.42578125" style="2" customWidth="1"/>
    <col min="8966" max="8966" width="13" style="2" customWidth="1"/>
    <col min="8967" max="8967" width="12.7109375" style="2" customWidth="1"/>
    <col min="8968" max="8968" width="11.42578125" style="2" customWidth="1"/>
    <col min="8969" max="8974" width="15.140625" style="2" customWidth="1"/>
    <col min="8975" max="8975" width="15.28515625" style="2" customWidth="1"/>
    <col min="8976" max="9216" width="9.140625" style="2"/>
    <col min="9217" max="9217" width="17.42578125" style="2" customWidth="1"/>
    <col min="9218" max="9218" width="11" style="2" customWidth="1"/>
    <col min="9219" max="9219" width="9.140625" style="2"/>
    <col min="9220" max="9220" width="9.85546875" style="2" customWidth="1"/>
    <col min="9221" max="9221" width="10.42578125" style="2" customWidth="1"/>
    <col min="9222" max="9222" width="13" style="2" customWidth="1"/>
    <col min="9223" max="9223" width="12.7109375" style="2" customWidth="1"/>
    <col min="9224" max="9224" width="11.42578125" style="2" customWidth="1"/>
    <col min="9225" max="9230" width="15.140625" style="2" customWidth="1"/>
    <col min="9231" max="9231" width="15.28515625" style="2" customWidth="1"/>
    <col min="9232" max="9472" width="9.140625" style="2"/>
    <col min="9473" max="9473" width="17.42578125" style="2" customWidth="1"/>
    <col min="9474" max="9474" width="11" style="2" customWidth="1"/>
    <col min="9475" max="9475" width="9.140625" style="2"/>
    <col min="9476" max="9476" width="9.85546875" style="2" customWidth="1"/>
    <col min="9477" max="9477" width="10.42578125" style="2" customWidth="1"/>
    <col min="9478" max="9478" width="13" style="2" customWidth="1"/>
    <col min="9479" max="9479" width="12.7109375" style="2" customWidth="1"/>
    <col min="9480" max="9480" width="11.42578125" style="2" customWidth="1"/>
    <col min="9481" max="9486" width="15.140625" style="2" customWidth="1"/>
    <col min="9487" max="9487" width="15.28515625" style="2" customWidth="1"/>
    <col min="9488" max="9728" width="9.140625" style="2"/>
    <col min="9729" max="9729" width="17.42578125" style="2" customWidth="1"/>
    <col min="9730" max="9730" width="11" style="2" customWidth="1"/>
    <col min="9731" max="9731" width="9.140625" style="2"/>
    <col min="9732" max="9732" width="9.85546875" style="2" customWidth="1"/>
    <col min="9733" max="9733" width="10.42578125" style="2" customWidth="1"/>
    <col min="9734" max="9734" width="13" style="2" customWidth="1"/>
    <col min="9735" max="9735" width="12.7109375" style="2" customWidth="1"/>
    <col min="9736" max="9736" width="11.42578125" style="2" customWidth="1"/>
    <col min="9737" max="9742" width="15.140625" style="2" customWidth="1"/>
    <col min="9743" max="9743" width="15.28515625" style="2" customWidth="1"/>
    <col min="9744" max="9984" width="9.140625" style="2"/>
    <col min="9985" max="9985" width="17.42578125" style="2" customWidth="1"/>
    <col min="9986" max="9986" width="11" style="2" customWidth="1"/>
    <col min="9987" max="9987" width="9.140625" style="2"/>
    <col min="9988" max="9988" width="9.85546875" style="2" customWidth="1"/>
    <col min="9989" max="9989" width="10.42578125" style="2" customWidth="1"/>
    <col min="9990" max="9990" width="13" style="2" customWidth="1"/>
    <col min="9991" max="9991" width="12.7109375" style="2" customWidth="1"/>
    <col min="9992" max="9992" width="11.42578125" style="2" customWidth="1"/>
    <col min="9993" max="9998" width="15.140625" style="2" customWidth="1"/>
    <col min="9999" max="9999" width="15.28515625" style="2" customWidth="1"/>
    <col min="10000" max="10240" width="9.140625" style="2"/>
    <col min="10241" max="10241" width="17.42578125" style="2" customWidth="1"/>
    <col min="10242" max="10242" width="11" style="2" customWidth="1"/>
    <col min="10243" max="10243" width="9.140625" style="2"/>
    <col min="10244" max="10244" width="9.85546875" style="2" customWidth="1"/>
    <col min="10245" max="10245" width="10.42578125" style="2" customWidth="1"/>
    <col min="10246" max="10246" width="13" style="2" customWidth="1"/>
    <col min="10247" max="10247" width="12.7109375" style="2" customWidth="1"/>
    <col min="10248" max="10248" width="11.42578125" style="2" customWidth="1"/>
    <col min="10249" max="10254" width="15.140625" style="2" customWidth="1"/>
    <col min="10255" max="10255" width="15.28515625" style="2" customWidth="1"/>
    <col min="10256" max="10496" width="9.140625" style="2"/>
    <col min="10497" max="10497" width="17.42578125" style="2" customWidth="1"/>
    <col min="10498" max="10498" width="11" style="2" customWidth="1"/>
    <col min="10499" max="10499" width="9.140625" style="2"/>
    <col min="10500" max="10500" width="9.85546875" style="2" customWidth="1"/>
    <col min="10501" max="10501" width="10.42578125" style="2" customWidth="1"/>
    <col min="10502" max="10502" width="13" style="2" customWidth="1"/>
    <col min="10503" max="10503" width="12.7109375" style="2" customWidth="1"/>
    <col min="10504" max="10504" width="11.42578125" style="2" customWidth="1"/>
    <col min="10505" max="10510" width="15.140625" style="2" customWidth="1"/>
    <col min="10511" max="10511" width="15.28515625" style="2" customWidth="1"/>
    <col min="10512" max="10752" width="9.140625" style="2"/>
    <col min="10753" max="10753" width="17.42578125" style="2" customWidth="1"/>
    <col min="10754" max="10754" width="11" style="2" customWidth="1"/>
    <col min="10755" max="10755" width="9.140625" style="2"/>
    <col min="10756" max="10756" width="9.85546875" style="2" customWidth="1"/>
    <col min="10757" max="10757" width="10.42578125" style="2" customWidth="1"/>
    <col min="10758" max="10758" width="13" style="2" customWidth="1"/>
    <col min="10759" max="10759" width="12.7109375" style="2" customWidth="1"/>
    <col min="10760" max="10760" width="11.42578125" style="2" customWidth="1"/>
    <col min="10761" max="10766" width="15.140625" style="2" customWidth="1"/>
    <col min="10767" max="10767" width="15.28515625" style="2" customWidth="1"/>
    <col min="10768" max="11008" width="9.140625" style="2"/>
    <col min="11009" max="11009" width="17.42578125" style="2" customWidth="1"/>
    <col min="11010" max="11010" width="11" style="2" customWidth="1"/>
    <col min="11011" max="11011" width="9.140625" style="2"/>
    <col min="11012" max="11012" width="9.85546875" style="2" customWidth="1"/>
    <col min="11013" max="11013" width="10.42578125" style="2" customWidth="1"/>
    <col min="11014" max="11014" width="13" style="2" customWidth="1"/>
    <col min="11015" max="11015" width="12.7109375" style="2" customWidth="1"/>
    <col min="11016" max="11016" width="11.42578125" style="2" customWidth="1"/>
    <col min="11017" max="11022" width="15.140625" style="2" customWidth="1"/>
    <col min="11023" max="11023" width="15.28515625" style="2" customWidth="1"/>
    <col min="11024" max="11264" width="9.140625" style="2"/>
    <col min="11265" max="11265" width="17.42578125" style="2" customWidth="1"/>
    <col min="11266" max="11266" width="11" style="2" customWidth="1"/>
    <col min="11267" max="11267" width="9.140625" style="2"/>
    <col min="11268" max="11268" width="9.85546875" style="2" customWidth="1"/>
    <col min="11269" max="11269" width="10.42578125" style="2" customWidth="1"/>
    <col min="11270" max="11270" width="13" style="2" customWidth="1"/>
    <col min="11271" max="11271" width="12.7109375" style="2" customWidth="1"/>
    <col min="11272" max="11272" width="11.42578125" style="2" customWidth="1"/>
    <col min="11273" max="11278" width="15.140625" style="2" customWidth="1"/>
    <col min="11279" max="11279" width="15.28515625" style="2" customWidth="1"/>
    <col min="11280" max="11520" width="9.140625" style="2"/>
    <col min="11521" max="11521" width="17.42578125" style="2" customWidth="1"/>
    <col min="11522" max="11522" width="11" style="2" customWidth="1"/>
    <col min="11523" max="11523" width="9.140625" style="2"/>
    <col min="11524" max="11524" width="9.85546875" style="2" customWidth="1"/>
    <col min="11525" max="11525" width="10.42578125" style="2" customWidth="1"/>
    <col min="11526" max="11526" width="13" style="2" customWidth="1"/>
    <col min="11527" max="11527" width="12.7109375" style="2" customWidth="1"/>
    <col min="11528" max="11528" width="11.42578125" style="2" customWidth="1"/>
    <col min="11529" max="11534" width="15.140625" style="2" customWidth="1"/>
    <col min="11535" max="11535" width="15.28515625" style="2" customWidth="1"/>
    <col min="11536" max="11776" width="9.140625" style="2"/>
    <col min="11777" max="11777" width="17.42578125" style="2" customWidth="1"/>
    <col min="11778" max="11778" width="11" style="2" customWidth="1"/>
    <col min="11779" max="11779" width="9.140625" style="2"/>
    <col min="11780" max="11780" width="9.85546875" style="2" customWidth="1"/>
    <col min="11781" max="11781" width="10.42578125" style="2" customWidth="1"/>
    <col min="11782" max="11782" width="13" style="2" customWidth="1"/>
    <col min="11783" max="11783" width="12.7109375" style="2" customWidth="1"/>
    <col min="11784" max="11784" width="11.42578125" style="2" customWidth="1"/>
    <col min="11785" max="11790" width="15.140625" style="2" customWidth="1"/>
    <col min="11791" max="11791" width="15.28515625" style="2" customWidth="1"/>
    <col min="11792" max="12032" width="9.140625" style="2"/>
    <col min="12033" max="12033" width="17.42578125" style="2" customWidth="1"/>
    <col min="12034" max="12034" width="11" style="2" customWidth="1"/>
    <col min="12035" max="12035" width="9.140625" style="2"/>
    <col min="12036" max="12036" width="9.85546875" style="2" customWidth="1"/>
    <col min="12037" max="12037" width="10.42578125" style="2" customWidth="1"/>
    <col min="12038" max="12038" width="13" style="2" customWidth="1"/>
    <col min="12039" max="12039" width="12.7109375" style="2" customWidth="1"/>
    <col min="12040" max="12040" width="11.42578125" style="2" customWidth="1"/>
    <col min="12041" max="12046" width="15.140625" style="2" customWidth="1"/>
    <col min="12047" max="12047" width="15.28515625" style="2" customWidth="1"/>
    <col min="12048" max="12288" width="9.140625" style="2"/>
    <col min="12289" max="12289" width="17.42578125" style="2" customWidth="1"/>
    <col min="12290" max="12290" width="11" style="2" customWidth="1"/>
    <col min="12291" max="12291" width="9.140625" style="2"/>
    <col min="12292" max="12292" width="9.85546875" style="2" customWidth="1"/>
    <col min="12293" max="12293" width="10.42578125" style="2" customWidth="1"/>
    <col min="12294" max="12294" width="13" style="2" customWidth="1"/>
    <col min="12295" max="12295" width="12.7109375" style="2" customWidth="1"/>
    <col min="12296" max="12296" width="11.42578125" style="2" customWidth="1"/>
    <col min="12297" max="12302" width="15.140625" style="2" customWidth="1"/>
    <col min="12303" max="12303" width="15.28515625" style="2" customWidth="1"/>
    <col min="12304" max="12544" width="9.140625" style="2"/>
    <col min="12545" max="12545" width="17.42578125" style="2" customWidth="1"/>
    <col min="12546" max="12546" width="11" style="2" customWidth="1"/>
    <col min="12547" max="12547" width="9.140625" style="2"/>
    <col min="12548" max="12548" width="9.85546875" style="2" customWidth="1"/>
    <col min="12549" max="12549" width="10.42578125" style="2" customWidth="1"/>
    <col min="12550" max="12550" width="13" style="2" customWidth="1"/>
    <col min="12551" max="12551" width="12.7109375" style="2" customWidth="1"/>
    <col min="12552" max="12552" width="11.42578125" style="2" customWidth="1"/>
    <col min="12553" max="12558" width="15.140625" style="2" customWidth="1"/>
    <col min="12559" max="12559" width="15.28515625" style="2" customWidth="1"/>
    <col min="12560" max="12800" width="9.140625" style="2"/>
    <col min="12801" max="12801" width="17.42578125" style="2" customWidth="1"/>
    <col min="12802" max="12802" width="11" style="2" customWidth="1"/>
    <col min="12803" max="12803" width="9.140625" style="2"/>
    <col min="12804" max="12804" width="9.85546875" style="2" customWidth="1"/>
    <col min="12805" max="12805" width="10.42578125" style="2" customWidth="1"/>
    <col min="12806" max="12806" width="13" style="2" customWidth="1"/>
    <col min="12807" max="12807" width="12.7109375" style="2" customWidth="1"/>
    <col min="12808" max="12808" width="11.42578125" style="2" customWidth="1"/>
    <col min="12809" max="12814" width="15.140625" style="2" customWidth="1"/>
    <col min="12815" max="12815" width="15.28515625" style="2" customWidth="1"/>
    <col min="12816" max="13056" width="9.140625" style="2"/>
    <col min="13057" max="13057" width="17.42578125" style="2" customWidth="1"/>
    <col min="13058" max="13058" width="11" style="2" customWidth="1"/>
    <col min="13059" max="13059" width="9.140625" style="2"/>
    <col min="13060" max="13060" width="9.85546875" style="2" customWidth="1"/>
    <col min="13061" max="13061" width="10.42578125" style="2" customWidth="1"/>
    <col min="13062" max="13062" width="13" style="2" customWidth="1"/>
    <col min="13063" max="13063" width="12.7109375" style="2" customWidth="1"/>
    <col min="13064" max="13064" width="11.42578125" style="2" customWidth="1"/>
    <col min="13065" max="13070" width="15.140625" style="2" customWidth="1"/>
    <col min="13071" max="13071" width="15.28515625" style="2" customWidth="1"/>
    <col min="13072" max="13312" width="9.140625" style="2"/>
    <col min="13313" max="13313" width="17.42578125" style="2" customWidth="1"/>
    <col min="13314" max="13314" width="11" style="2" customWidth="1"/>
    <col min="13315" max="13315" width="9.140625" style="2"/>
    <col min="13316" max="13316" width="9.85546875" style="2" customWidth="1"/>
    <col min="13317" max="13317" width="10.42578125" style="2" customWidth="1"/>
    <col min="13318" max="13318" width="13" style="2" customWidth="1"/>
    <col min="13319" max="13319" width="12.7109375" style="2" customWidth="1"/>
    <col min="13320" max="13320" width="11.42578125" style="2" customWidth="1"/>
    <col min="13321" max="13326" width="15.140625" style="2" customWidth="1"/>
    <col min="13327" max="13327" width="15.28515625" style="2" customWidth="1"/>
    <col min="13328" max="13568" width="9.140625" style="2"/>
    <col min="13569" max="13569" width="17.42578125" style="2" customWidth="1"/>
    <col min="13570" max="13570" width="11" style="2" customWidth="1"/>
    <col min="13571" max="13571" width="9.140625" style="2"/>
    <col min="13572" max="13572" width="9.85546875" style="2" customWidth="1"/>
    <col min="13573" max="13573" width="10.42578125" style="2" customWidth="1"/>
    <col min="13574" max="13574" width="13" style="2" customWidth="1"/>
    <col min="13575" max="13575" width="12.7109375" style="2" customWidth="1"/>
    <col min="13576" max="13576" width="11.42578125" style="2" customWidth="1"/>
    <col min="13577" max="13582" width="15.140625" style="2" customWidth="1"/>
    <col min="13583" max="13583" width="15.28515625" style="2" customWidth="1"/>
    <col min="13584" max="13824" width="9.140625" style="2"/>
    <col min="13825" max="13825" width="17.42578125" style="2" customWidth="1"/>
    <col min="13826" max="13826" width="11" style="2" customWidth="1"/>
    <col min="13827" max="13827" width="9.140625" style="2"/>
    <col min="13828" max="13828" width="9.85546875" style="2" customWidth="1"/>
    <col min="13829" max="13829" width="10.42578125" style="2" customWidth="1"/>
    <col min="13830" max="13830" width="13" style="2" customWidth="1"/>
    <col min="13831" max="13831" width="12.7109375" style="2" customWidth="1"/>
    <col min="13832" max="13832" width="11.42578125" style="2" customWidth="1"/>
    <col min="13833" max="13838" width="15.140625" style="2" customWidth="1"/>
    <col min="13839" max="13839" width="15.28515625" style="2" customWidth="1"/>
    <col min="13840" max="14080" width="9.140625" style="2"/>
    <col min="14081" max="14081" width="17.42578125" style="2" customWidth="1"/>
    <col min="14082" max="14082" width="11" style="2" customWidth="1"/>
    <col min="14083" max="14083" width="9.140625" style="2"/>
    <col min="14084" max="14084" width="9.85546875" style="2" customWidth="1"/>
    <col min="14085" max="14085" width="10.42578125" style="2" customWidth="1"/>
    <col min="14086" max="14086" width="13" style="2" customWidth="1"/>
    <col min="14087" max="14087" width="12.7109375" style="2" customWidth="1"/>
    <col min="14088" max="14088" width="11.42578125" style="2" customWidth="1"/>
    <col min="14089" max="14094" width="15.140625" style="2" customWidth="1"/>
    <col min="14095" max="14095" width="15.28515625" style="2" customWidth="1"/>
    <col min="14096" max="14336" width="9.140625" style="2"/>
    <col min="14337" max="14337" width="17.42578125" style="2" customWidth="1"/>
    <col min="14338" max="14338" width="11" style="2" customWidth="1"/>
    <col min="14339" max="14339" width="9.140625" style="2"/>
    <col min="14340" max="14340" width="9.85546875" style="2" customWidth="1"/>
    <col min="14341" max="14341" width="10.42578125" style="2" customWidth="1"/>
    <col min="14342" max="14342" width="13" style="2" customWidth="1"/>
    <col min="14343" max="14343" width="12.7109375" style="2" customWidth="1"/>
    <col min="14344" max="14344" width="11.42578125" style="2" customWidth="1"/>
    <col min="14345" max="14350" width="15.140625" style="2" customWidth="1"/>
    <col min="14351" max="14351" width="15.28515625" style="2" customWidth="1"/>
    <col min="14352" max="14592" width="9.140625" style="2"/>
    <col min="14593" max="14593" width="17.42578125" style="2" customWidth="1"/>
    <col min="14594" max="14594" width="11" style="2" customWidth="1"/>
    <col min="14595" max="14595" width="9.140625" style="2"/>
    <col min="14596" max="14596" width="9.85546875" style="2" customWidth="1"/>
    <col min="14597" max="14597" width="10.42578125" style="2" customWidth="1"/>
    <col min="14598" max="14598" width="13" style="2" customWidth="1"/>
    <col min="14599" max="14599" width="12.7109375" style="2" customWidth="1"/>
    <col min="14600" max="14600" width="11.42578125" style="2" customWidth="1"/>
    <col min="14601" max="14606" width="15.140625" style="2" customWidth="1"/>
    <col min="14607" max="14607" width="15.28515625" style="2" customWidth="1"/>
    <col min="14608" max="14848" width="9.140625" style="2"/>
    <col min="14849" max="14849" width="17.42578125" style="2" customWidth="1"/>
    <col min="14850" max="14850" width="11" style="2" customWidth="1"/>
    <col min="14851" max="14851" width="9.140625" style="2"/>
    <col min="14852" max="14852" width="9.85546875" style="2" customWidth="1"/>
    <col min="14853" max="14853" width="10.42578125" style="2" customWidth="1"/>
    <col min="14854" max="14854" width="13" style="2" customWidth="1"/>
    <col min="14855" max="14855" width="12.7109375" style="2" customWidth="1"/>
    <col min="14856" max="14856" width="11.42578125" style="2" customWidth="1"/>
    <col min="14857" max="14862" width="15.140625" style="2" customWidth="1"/>
    <col min="14863" max="14863" width="15.28515625" style="2" customWidth="1"/>
    <col min="14864" max="15104" width="9.140625" style="2"/>
    <col min="15105" max="15105" width="17.42578125" style="2" customWidth="1"/>
    <col min="15106" max="15106" width="11" style="2" customWidth="1"/>
    <col min="15107" max="15107" width="9.140625" style="2"/>
    <col min="15108" max="15108" width="9.85546875" style="2" customWidth="1"/>
    <col min="15109" max="15109" width="10.42578125" style="2" customWidth="1"/>
    <col min="15110" max="15110" width="13" style="2" customWidth="1"/>
    <col min="15111" max="15111" width="12.7109375" style="2" customWidth="1"/>
    <col min="15112" max="15112" width="11.42578125" style="2" customWidth="1"/>
    <col min="15113" max="15118" width="15.140625" style="2" customWidth="1"/>
    <col min="15119" max="15119" width="15.28515625" style="2" customWidth="1"/>
    <col min="15120" max="15360" width="9.140625" style="2"/>
    <col min="15361" max="15361" width="17.42578125" style="2" customWidth="1"/>
    <col min="15362" max="15362" width="11" style="2" customWidth="1"/>
    <col min="15363" max="15363" width="9.140625" style="2"/>
    <col min="15364" max="15364" width="9.85546875" style="2" customWidth="1"/>
    <col min="15365" max="15365" width="10.42578125" style="2" customWidth="1"/>
    <col min="15366" max="15366" width="13" style="2" customWidth="1"/>
    <col min="15367" max="15367" width="12.7109375" style="2" customWidth="1"/>
    <col min="15368" max="15368" width="11.42578125" style="2" customWidth="1"/>
    <col min="15369" max="15374" width="15.140625" style="2" customWidth="1"/>
    <col min="15375" max="15375" width="15.28515625" style="2" customWidth="1"/>
    <col min="15376" max="15616" width="9.140625" style="2"/>
    <col min="15617" max="15617" width="17.42578125" style="2" customWidth="1"/>
    <col min="15618" max="15618" width="11" style="2" customWidth="1"/>
    <col min="15619" max="15619" width="9.140625" style="2"/>
    <col min="15620" max="15620" width="9.85546875" style="2" customWidth="1"/>
    <col min="15621" max="15621" width="10.42578125" style="2" customWidth="1"/>
    <col min="15622" max="15622" width="13" style="2" customWidth="1"/>
    <col min="15623" max="15623" width="12.7109375" style="2" customWidth="1"/>
    <col min="15624" max="15624" width="11.42578125" style="2" customWidth="1"/>
    <col min="15625" max="15630" width="15.140625" style="2" customWidth="1"/>
    <col min="15631" max="15631" width="15.28515625" style="2" customWidth="1"/>
    <col min="15632" max="15872" width="9.140625" style="2"/>
    <col min="15873" max="15873" width="17.42578125" style="2" customWidth="1"/>
    <col min="15874" max="15874" width="11" style="2" customWidth="1"/>
    <col min="15875" max="15875" width="9.140625" style="2"/>
    <col min="15876" max="15876" width="9.85546875" style="2" customWidth="1"/>
    <col min="15877" max="15877" width="10.42578125" style="2" customWidth="1"/>
    <col min="15878" max="15878" width="13" style="2" customWidth="1"/>
    <col min="15879" max="15879" width="12.7109375" style="2" customWidth="1"/>
    <col min="15880" max="15880" width="11.42578125" style="2" customWidth="1"/>
    <col min="15881" max="15886" width="15.140625" style="2" customWidth="1"/>
    <col min="15887" max="15887" width="15.28515625" style="2" customWidth="1"/>
    <col min="15888" max="16128" width="9.140625" style="2"/>
    <col min="16129" max="16129" width="17.42578125" style="2" customWidth="1"/>
    <col min="16130" max="16130" width="11" style="2" customWidth="1"/>
    <col min="16131" max="16131" width="9.140625" style="2"/>
    <col min="16132" max="16132" width="9.85546875" style="2" customWidth="1"/>
    <col min="16133" max="16133" width="10.42578125" style="2" customWidth="1"/>
    <col min="16134" max="16134" width="13" style="2" customWidth="1"/>
    <col min="16135" max="16135" width="12.7109375" style="2" customWidth="1"/>
    <col min="16136" max="16136" width="11.42578125" style="2" customWidth="1"/>
    <col min="16137" max="16142" width="15.140625" style="2" customWidth="1"/>
    <col min="16143" max="16143" width="15.28515625" style="2" customWidth="1"/>
    <col min="16144" max="16384" width="9.140625" style="2"/>
  </cols>
  <sheetData>
    <row r="1" spans="1:15" ht="15.75">
      <c r="A1" s="3"/>
      <c r="D1" s="457" t="s">
        <v>335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</row>
    <row r="2" spans="1:15">
      <c r="A2" s="3"/>
      <c r="D2" s="454" t="s">
        <v>381</v>
      </c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>
      <c r="A3" s="3"/>
      <c r="D3" s="454" t="s">
        <v>382</v>
      </c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4" spans="1:15">
      <c r="A4" s="3"/>
      <c r="D4" s="454" t="s">
        <v>383</v>
      </c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</row>
    <row r="5" spans="1:15">
      <c r="D5" s="454" t="s">
        <v>401</v>
      </c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</row>
    <row r="6" spans="1:15"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</row>
    <row r="7" spans="1:15">
      <c r="A7" s="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</row>
    <row r="8" spans="1:15">
      <c r="A8" s="5"/>
      <c r="I8" s="93"/>
    </row>
    <row r="9" spans="1:15" ht="31.5" customHeight="1">
      <c r="A9" s="455" t="s">
        <v>270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</row>
    <row r="10" spans="1:15">
      <c r="A10" s="4"/>
    </row>
    <row r="12" spans="1:15" ht="35.25" customHeight="1">
      <c r="A12" s="6" t="s">
        <v>409</v>
      </c>
    </row>
    <row r="14" spans="1:15" ht="42.75" customHeight="1">
      <c r="A14" s="451" t="s">
        <v>271</v>
      </c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</row>
    <row r="15" spans="1:15">
      <c r="A15" s="4"/>
    </row>
    <row r="16" spans="1:15" ht="30" customHeight="1">
      <c r="A16" s="452" t="s">
        <v>94</v>
      </c>
      <c r="B16" s="452" t="s">
        <v>3</v>
      </c>
      <c r="C16" s="452"/>
      <c r="D16" s="452"/>
      <c r="E16" s="452"/>
      <c r="F16" s="439" t="s">
        <v>269</v>
      </c>
      <c r="G16" s="441" t="s">
        <v>260</v>
      </c>
      <c r="H16" s="442"/>
      <c r="I16" s="443"/>
      <c r="J16" s="441" t="s">
        <v>39</v>
      </c>
      <c r="K16" s="442"/>
      <c r="L16" s="443"/>
      <c r="M16" s="441" t="s">
        <v>40</v>
      </c>
      <c r="N16" s="442"/>
      <c r="O16" s="443"/>
    </row>
    <row r="17" spans="1:15" ht="120">
      <c r="A17" s="453"/>
      <c r="B17" s="7" t="s">
        <v>266</v>
      </c>
      <c r="C17" s="7" t="s">
        <v>267</v>
      </c>
      <c r="D17" s="7" t="s">
        <v>273</v>
      </c>
      <c r="E17" s="7" t="s">
        <v>268</v>
      </c>
      <c r="F17" s="456"/>
      <c r="G17" s="7" t="s">
        <v>95</v>
      </c>
      <c r="H17" s="7" t="s">
        <v>96</v>
      </c>
      <c r="I17" s="7" t="s">
        <v>97</v>
      </c>
      <c r="J17" s="7" t="s">
        <v>95</v>
      </c>
      <c r="K17" s="7" t="s">
        <v>96</v>
      </c>
      <c r="L17" s="7" t="s">
        <v>97</v>
      </c>
      <c r="M17" s="7" t="s">
        <v>95</v>
      </c>
      <c r="N17" s="7" t="s">
        <v>96</v>
      </c>
      <c r="O17" s="7" t="s">
        <v>97</v>
      </c>
    </row>
    <row r="18" spans="1:15" ht="15.75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7">
        <v>8</v>
      </c>
      <c r="I18" s="96">
        <v>9</v>
      </c>
      <c r="J18" s="7">
        <v>10</v>
      </c>
      <c r="K18" s="7">
        <v>11</v>
      </c>
      <c r="L18" s="97">
        <v>12</v>
      </c>
      <c r="M18" s="98">
        <v>13</v>
      </c>
      <c r="N18" s="7">
        <v>14</v>
      </c>
      <c r="O18" s="97">
        <v>15</v>
      </c>
    </row>
    <row r="19" spans="1:15" ht="120">
      <c r="A19" s="7" t="s">
        <v>410</v>
      </c>
      <c r="B19" s="7">
        <v>0.5</v>
      </c>
      <c r="C19" s="7">
        <v>0.5</v>
      </c>
      <c r="D19" s="7">
        <v>131558.39999999999</v>
      </c>
      <c r="E19" s="7">
        <v>16688.02</v>
      </c>
      <c r="F19" s="7">
        <f>C19*D19+E19</f>
        <v>82467.22</v>
      </c>
      <c r="G19" s="7">
        <v>1.1599999999999999</v>
      </c>
      <c r="H19" s="7">
        <v>12</v>
      </c>
      <c r="I19" s="96">
        <v>95266.99</v>
      </c>
      <c r="J19" s="7"/>
      <c r="K19" s="7"/>
      <c r="L19" s="97">
        <v>95266.99</v>
      </c>
      <c r="M19" s="98"/>
      <c r="N19" s="7"/>
      <c r="O19" s="97">
        <v>95266.99</v>
      </c>
    </row>
    <row r="20" spans="1:15" ht="17.25" customHeight="1">
      <c r="A20" s="99" t="s">
        <v>98</v>
      </c>
      <c r="B20" s="12"/>
      <c r="C20" s="12"/>
      <c r="D20" s="12"/>
      <c r="E20" s="108">
        <v>211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</row>
    <row r="23" spans="1:15" ht="33.75" customHeight="1">
      <c r="A23" s="451" t="s">
        <v>272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</row>
    <row r="25" spans="1:15" ht="15" customHeight="1">
      <c r="A25" s="452" t="s">
        <v>94</v>
      </c>
      <c r="B25" s="452" t="s">
        <v>3</v>
      </c>
      <c r="C25" s="452"/>
      <c r="D25" s="452"/>
      <c r="E25" s="452"/>
      <c r="F25" s="444" t="s">
        <v>274</v>
      </c>
      <c r="G25" s="441" t="s">
        <v>260</v>
      </c>
      <c r="H25" s="442"/>
      <c r="I25" s="443"/>
      <c r="J25" s="441" t="s">
        <v>39</v>
      </c>
      <c r="K25" s="442"/>
      <c r="L25" s="443"/>
      <c r="M25" s="441" t="s">
        <v>40</v>
      </c>
      <c r="N25" s="442"/>
      <c r="O25" s="443"/>
    </row>
    <row r="26" spans="1:15" ht="100.5" customHeight="1">
      <c r="A26" s="453"/>
      <c r="B26" s="7" t="s">
        <v>79</v>
      </c>
      <c r="C26" s="7" t="s">
        <v>5</v>
      </c>
      <c r="D26" s="7" t="s">
        <v>6</v>
      </c>
      <c r="E26" s="7" t="s">
        <v>7</v>
      </c>
      <c r="F26" s="445"/>
      <c r="G26" s="7" t="s">
        <v>99</v>
      </c>
      <c r="H26" s="7" t="s">
        <v>100</v>
      </c>
      <c r="I26" s="7" t="s">
        <v>97</v>
      </c>
      <c r="J26" s="7" t="s">
        <v>99</v>
      </c>
      <c r="K26" s="7" t="s">
        <v>100</v>
      </c>
      <c r="L26" s="7" t="s">
        <v>97</v>
      </c>
      <c r="M26" s="7" t="s">
        <v>99</v>
      </c>
      <c r="N26" s="7" t="s">
        <v>100</v>
      </c>
      <c r="O26" s="7" t="s">
        <v>97</v>
      </c>
    </row>
    <row r="27" spans="1:15" ht="15.75">
      <c r="A27" s="7">
        <v>1</v>
      </c>
      <c r="B27" s="7">
        <v>2</v>
      </c>
      <c r="C27" s="7">
        <v>3</v>
      </c>
      <c r="D27" s="7">
        <v>4</v>
      </c>
      <c r="E27" s="7">
        <v>5</v>
      </c>
      <c r="F27" s="7">
        <v>6</v>
      </c>
      <c r="G27" s="7">
        <v>7</v>
      </c>
      <c r="H27" s="7">
        <v>8</v>
      </c>
      <c r="I27" s="96" t="s">
        <v>101</v>
      </c>
      <c r="J27" s="7">
        <v>10</v>
      </c>
      <c r="K27" s="7">
        <v>11</v>
      </c>
      <c r="L27" s="96" t="s">
        <v>102</v>
      </c>
      <c r="M27" s="7">
        <v>13</v>
      </c>
      <c r="N27" s="7">
        <v>14</v>
      </c>
      <c r="O27" s="100" t="s">
        <v>103</v>
      </c>
    </row>
    <row r="28" spans="1:15" ht="126" customHeight="1">
      <c r="A28" s="303" t="s">
        <v>411</v>
      </c>
      <c r="B28" s="304" t="s">
        <v>412</v>
      </c>
      <c r="C28" s="304" t="s">
        <v>413</v>
      </c>
      <c r="D28" s="304" t="s">
        <v>256</v>
      </c>
      <c r="E28" s="304" t="s">
        <v>414</v>
      </c>
      <c r="F28" s="7">
        <v>30332.720000000001</v>
      </c>
      <c r="G28" s="40">
        <f>I19</f>
        <v>95266.99</v>
      </c>
      <c r="H28" s="101">
        <v>0.30199999999999999</v>
      </c>
      <c r="I28" s="305">
        <f>G28*H28</f>
        <v>28770.630980000002</v>
      </c>
      <c r="J28" s="305">
        <f>L19</f>
        <v>95266.99</v>
      </c>
      <c r="K28" s="101">
        <v>0.30199999999999999</v>
      </c>
      <c r="L28" s="305">
        <f>J28*K28</f>
        <v>28770.630980000002</v>
      </c>
      <c r="M28" s="305">
        <f>O19</f>
        <v>95266.99</v>
      </c>
      <c r="N28" s="101">
        <v>0.30199999999999999</v>
      </c>
      <c r="O28" s="305">
        <f>M28*N28</f>
        <v>28770.630980000002</v>
      </c>
    </row>
    <row r="29" spans="1:15">
      <c r="A29" s="40"/>
      <c r="B29" s="40"/>
      <c r="C29" s="40"/>
      <c r="D29" s="40"/>
      <c r="E29" s="40"/>
      <c r="F29" s="7"/>
      <c r="G29" s="40"/>
      <c r="H29" s="40"/>
      <c r="I29" s="40"/>
      <c r="J29" s="40"/>
      <c r="K29" s="40"/>
      <c r="L29" s="40"/>
      <c r="M29" s="40"/>
      <c r="N29" s="40"/>
      <c r="O29" s="40"/>
    </row>
    <row r="30" spans="1:15">
      <c r="A30" s="102" t="s">
        <v>64</v>
      </c>
      <c r="B30" s="103"/>
      <c r="C30" s="103"/>
      <c r="D30" s="103"/>
      <c r="E30" s="102">
        <v>213</v>
      </c>
      <c r="F30" s="13"/>
      <c r="G30" s="102"/>
      <c r="H30" s="102"/>
      <c r="I30" s="102"/>
      <c r="J30" s="102"/>
      <c r="K30" s="102"/>
      <c r="L30" s="102"/>
      <c r="M30" s="102"/>
      <c r="N30" s="102"/>
      <c r="O30" s="102"/>
    </row>
    <row r="32" spans="1:15" ht="42" customHeight="1">
      <c r="A32" s="438" t="s">
        <v>275</v>
      </c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</row>
    <row r="34" spans="1:15" ht="15" customHeight="1">
      <c r="A34" s="439" t="s">
        <v>2</v>
      </c>
      <c r="B34" s="441" t="s">
        <v>3</v>
      </c>
      <c r="C34" s="442"/>
      <c r="D34" s="442"/>
      <c r="E34" s="443"/>
      <c r="F34" s="444" t="s">
        <v>274</v>
      </c>
      <c r="G34" s="441" t="s">
        <v>260</v>
      </c>
      <c r="H34" s="442"/>
      <c r="I34" s="443"/>
      <c r="J34" s="441" t="s">
        <v>39</v>
      </c>
      <c r="K34" s="442"/>
      <c r="L34" s="443"/>
      <c r="M34" s="441" t="s">
        <v>40</v>
      </c>
      <c r="N34" s="442"/>
      <c r="O34" s="443"/>
    </row>
    <row r="35" spans="1:15" ht="75" customHeight="1">
      <c r="A35" s="440"/>
      <c r="B35" s="7" t="s">
        <v>79</v>
      </c>
      <c r="C35" s="7" t="s">
        <v>5</v>
      </c>
      <c r="D35" s="7" t="s">
        <v>6</v>
      </c>
      <c r="E35" s="7" t="s">
        <v>7</v>
      </c>
      <c r="F35" s="445"/>
      <c r="G35" s="7" t="s">
        <v>105</v>
      </c>
      <c r="H35" s="7" t="s">
        <v>106</v>
      </c>
      <c r="I35" s="7" t="s">
        <v>97</v>
      </c>
      <c r="J35" s="7" t="s">
        <v>105</v>
      </c>
      <c r="K35" s="7" t="s">
        <v>106</v>
      </c>
      <c r="L35" s="7" t="s">
        <v>97</v>
      </c>
      <c r="M35" s="7" t="s">
        <v>105</v>
      </c>
      <c r="N35" s="7" t="s">
        <v>106</v>
      </c>
      <c r="O35" s="7" t="s">
        <v>97</v>
      </c>
    </row>
    <row r="36" spans="1:15" ht="31.5">
      <c r="A36" s="104">
        <v>1</v>
      </c>
      <c r="B36" s="104">
        <v>2</v>
      </c>
      <c r="C36" s="104">
        <v>3</v>
      </c>
      <c r="D36" s="104">
        <v>4</v>
      </c>
      <c r="E36" s="104">
        <v>5</v>
      </c>
      <c r="F36" s="105">
        <v>6</v>
      </c>
      <c r="G36" s="104">
        <v>7</v>
      </c>
      <c r="H36" s="104">
        <v>8</v>
      </c>
      <c r="I36" s="106" t="s">
        <v>107</v>
      </c>
      <c r="J36" s="104">
        <v>10</v>
      </c>
      <c r="K36" s="104">
        <v>11</v>
      </c>
      <c r="L36" s="107" t="s">
        <v>108</v>
      </c>
      <c r="M36" s="104">
        <v>13</v>
      </c>
      <c r="N36" s="104">
        <v>14</v>
      </c>
      <c r="O36" s="106" t="s">
        <v>109</v>
      </c>
    </row>
    <row r="37" spans="1:15" ht="30">
      <c r="A37" s="11" t="s">
        <v>110</v>
      </c>
      <c r="B37" s="11"/>
      <c r="C37" s="11"/>
      <c r="D37" s="11"/>
      <c r="E37" s="11"/>
      <c r="F37" s="105"/>
      <c r="G37" s="11"/>
      <c r="H37" s="11"/>
      <c r="I37" s="11"/>
      <c r="J37" s="11"/>
      <c r="K37" s="11"/>
      <c r="L37" s="11"/>
      <c r="M37" s="11"/>
      <c r="N37" s="11"/>
      <c r="O37" s="40"/>
    </row>
    <row r="38" spans="1:15">
      <c r="A38" s="11" t="s">
        <v>276</v>
      </c>
      <c r="B38" s="11"/>
      <c r="C38" s="11"/>
      <c r="D38" s="11"/>
      <c r="E38" s="11"/>
      <c r="F38" s="105"/>
      <c r="G38" s="11"/>
      <c r="H38" s="11"/>
      <c r="I38" s="11"/>
      <c r="J38" s="11"/>
      <c r="K38" s="11"/>
      <c r="L38" s="11"/>
      <c r="M38" s="11"/>
      <c r="N38" s="11"/>
      <c r="O38" s="40"/>
    </row>
    <row r="39" spans="1:15" ht="30">
      <c r="A39" s="11" t="s">
        <v>277</v>
      </c>
      <c r="B39" s="11"/>
      <c r="C39" s="11"/>
      <c r="D39" s="11"/>
      <c r="E39" s="11"/>
      <c r="F39" s="105"/>
      <c r="G39" s="11"/>
      <c r="H39" s="11"/>
      <c r="I39" s="11"/>
      <c r="J39" s="11"/>
      <c r="K39" s="11"/>
      <c r="L39" s="11"/>
      <c r="M39" s="11"/>
      <c r="N39" s="11"/>
      <c r="O39" s="40"/>
    </row>
    <row r="40" spans="1:15">
      <c r="A40" s="11" t="s">
        <v>278</v>
      </c>
      <c r="B40" s="11"/>
      <c r="C40" s="11"/>
      <c r="D40" s="11"/>
      <c r="E40" s="11"/>
      <c r="F40" s="160"/>
      <c r="G40" s="11"/>
      <c r="H40" s="11"/>
      <c r="I40" s="11"/>
      <c r="J40" s="11"/>
      <c r="K40" s="11"/>
      <c r="L40" s="11"/>
      <c r="M40" s="11"/>
      <c r="N40" s="11"/>
      <c r="O40" s="40"/>
    </row>
    <row r="41" spans="1:15" ht="45">
      <c r="A41" s="11" t="s">
        <v>111</v>
      </c>
      <c r="B41" s="11"/>
      <c r="C41" s="11"/>
      <c r="D41" s="11"/>
      <c r="E41" s="11"/>
      <c r="F41" s="105"/>
      <c r="G41" s="11"/>
      <c r="H41" s="11"/>
      <c r="I41" s="11"/>
      <c r="J41" s="11"/>
      <c r="K41" s="11"/>
      <c r="L41" s="11"/>
      <c r="M41" s="11"/>
      <c r="N41" s="11"/>
      <c r="O41" s="40"/>
    </row>
    <row r="42" spans="1:15">
      <c r="A42" s="11" t="s">
        <v>112</v>
      </c>
      <c r="B42" s="11"/>
      <c r="C42" s="11"/>
      <c r="D42" s="11"/>
      <c r="E42" s="11"/>
      <c r="F42" s="105"/>
      <c r="G42" s="11"/>
      <c r="H42" s="11"/>
      <c r="I42" s="11"/>
      <c r="J42" s="11"/>
      <c r="K42" s="11"/>
      <c r="L42" s="11"/>
      <c r="M42" s="11"/>
      <c r="N42" s="11"/>
      <c r="O42" s="40"/>
    </row>
    <row r="43" spans="1:15">
      <c r="A43" s="11" t="s">
        <v>17</v>
      </c>
      <c r="B43" s="11"/>
      <c r="C43" s="11"/>
      <c r="D43" s="11"/>
      <c r="E43" s="11"/>
      <c r="F43" s="105"/>
      <c r="G43" s="11"/>
      <c r="H43" s="11"/>
      <c r="I43" s="11"/>
      <c r="J43" s="11"/>
      <c r="K43" s="11"/>
      <c r="L43" s="11"/>
      <c r="M43" s="11"/>
      <c r="N43" s="11"/>
      <c r="O43" s="40"/>
    </row>
    <row r="44" spans="1:15">
      <c r="A44" s="11" t="s">
        <v>17</v>
      </c>
      <c r="B44" s="11"/>
      <c r="C44" s="11"/>
      <c r="D44" s="11"/>
      <c r="E44" s="11"/>
      <c r="F44" s="105"/>
      <c r="G44" s="11"/>
      <c r="H44" s="11"/>
      <c r="I44" s="11"/>
      <c r="J44" s="11"/>
      <c r="K44" s="11"/>
      <c r="L44" s="11"/>
      <c r="M44" s="11"/>
      <c r="N44" s="11"/>
      <c r="O44" s="40"/>
    </row>
    <row r="45" spans="1:15" ht="30">
      <c r="A45" s="11" t="s">
        <v>113</v>
      </c>
      <c r="B45" s="11"/>
      <c r="C45" s="11"/>
      <c r="D45" s="11"/>
      <c r="E45" s="11"/>
      <c r="F45" s="105"/>
      <c r="G45" s="11"/>
      <c r="H45" s="11"/>
      <c r="I45" s="11"/>
      <c r="J45" s="11"/>
      <c r="K45" s="11"/>
      <c r="L45" s="11"/>
      <c r="M45" s="11"/>
      <c r="N45" s="11"/>
      <c r="O45" s="40"/>
    </row>
    <row r="46" spans="1:15" ht="45">
      <c r="A46" s="11" t="s">
        <v>114</v>
      </c>
      <c r="B46" s="11"/>
      <c r="C46" s="11"/>
      <c r="D46" s="11"/>
      <c r="E46" s="11"/>
      <c r="F46" s="105"/>
      <c r="G46" s="11"/>
      <c r="H46" s="11"/>
      <c r="I46" s="11"/>
      <c r="J46" s="11"/>
      <c r="K46" s="11"/>
      <c r="L46" s="11"/>
      <c r="M46" s="11"/>
      <c r="N46" s="11"/>
      <c r="O46" s="40"/>
    </row>
    <row r="47" spans="1:15">
      <c r="A47" s="11" t="s">
        <v>17</v>
      </c>
      <c r="B47" s="11"/>
      <c r="C47" s="11"/>
      <c r="D47" s="11"/>
      <c r="E47" s="11"/>
      <c r="F47" s="105"/>
      <c r="G47" s="11"/>
      <c r="H47" s="11"/>
      <c r="I47" s="11"/>
      <c r="J47" s="11"/>
      <c r="K47" s="11"/>
      <c r="L47" s="11"/>
      <c r="M47" s="11"/>
      <c r="N47" s="11"/>
      <c r="O47" s="40"/>
    </row>
    <row r="48" spans="1:15">
      <c r="A48" s="11" t="s">
        <v>17</v>
      </c>
      <c r="B48" s="11"/>
      <c r="C48" s="11"/>
      <c r="D48" s="11"/>
      <c r="E48" s="11"/>
      <c r="F48" s="105"/>
      <c r="G48" s="11"/>
      <c r="H48" s="11"/>
      <c r="I48" s="11"/>
      <c r="J48" s="11"/>
      <c r="K48" s="11"/>
      <c r="L48" s="11"/>
      <c r="M48" s="11"/>
      <c r="N48" s="11"/>
      <c r="O48" s="40"/>
    </row>
    <row r="49" spans="1:18">
      <c r="A49" s="12" t="s">
        <v>115</v>
      </c>
      <c r="B49" s="109"/>
      <c r="C49" s="109"/>
      <c r="D49" s="109"/>
      <c r="E49" s="12">
        <v>212</v>
      </c>
      <c r="F49" s="13"/>
      <c r="G49" s="12"/>
      <c r="H49" s="12"/>
      <c r="I49" s="12"/>
      <c r="J49" s="12"/>
      <c r="K49" s="12"/>
      <c r="L49" s="12"/>
      <c r="M49" s="12"/>
      <c r="N49" s="12"/>
      <c r="O49" s="102"/>
    </row>
    <row r="51" spans="1:18" ht="16.5" customHeight="1">
      <c r="A51" s="6" t="s">
        <v>279</v>
      </c>
    </row>
    <row r="52" spans="1:18" ht="38.25" customHeight="1"/>
    <row r="55" spans="1:18" s="21" customFormat="1" ht="18" customHeight="1">
      <c r="A55" s="446" t="s">
        <v>29</v>
      </c>
      <c r="B55" s="446"/>
      <c r="C55" s="446"/>
      <c r="D55" s="446"/>
      <c r="E55" s="18"/>
      <c r="F55" s="19"/>
      <c r="G55" s="20"/>
      <c r="H55" s="19"/>
      <c r="I55" s="19"/>
      <c r="J55" s="19"/>
      <c r="K55" s="19"/>
      <c r="L55" s="19"/>
      <c r="M55" s="19"/>
      <c r="N55" s="19"/>
      <c r="O55" s="19"/>
      <c r="Q55" s="20"/>
      <c r="R55" s="20"/>
    </row>
    <row r="56" spans="1:18" s="21" customFormat="1" ht="15" customHeight="1">
      <c r="A56" s="447" t="s">
        <v>406</v>
      </c>
      <c r="B56" s="447"/>
      <c r="C56" s="447"/>
      <c r="D56" s="447"/>
      <c r="E56" s="447"/>
      <c r="F56" s="448" t="s">
        <v>30</v>
      </c>
      <c r="G56" s="449"/>
      <c r="H56" s="23" t="s">
        <v>31</v>
      </c>
      <c r="I56" s="23"/>
      <c r="J56" s="23"/>
      <c r="K56" s="23"/>
      <c r="L56" s="23"/>
      <c r="M56" s="23"/>
      <c r="N56" s="23"/>
      <c r="O56" s="24"/>
      <c r="Q56" s="24"/>
      <c r="R56" s="24"/>
    </row>
    <row r="57" spans="1:18" s="21" customFormat="1">
      <c r="F57" s="24"/>
      <c r="G57" s="25"/>
      <c r="H57" s="23"/>
      <c r="I57" s="23"/>
      <c r="J57" s="23"/>
      <c r="K57" s="23"/>
      <c r="L57" s="23"/>
      <c r="M57" s="23"/>
      <c r="N57" s="23"/>
      <c r="O57" s="26"/>
      <c r="Q57" s="26"/>
      <c r="R57" s="26"/>
    </row>
    <row r="58" spans="1:18" s="21" customFormat="1">
      <c r="A58" s="450" t="s">
        <v>32</v>
      </c>
      <c r="B58" s="450"/>
      <c r="C58" s="450"/>
      <c r="D58" s="450"/>
      <c r="E58" s="27"/>
      <c r="F58" s="28"/>
      <c r="G58" s="29"/>
      <c r="H58" s="28"/>
      <c r="I58" s="28"/>
      <c r="J58" s="28"/>
      <c r="K58" s="28"/>
      <c r="L58" s="28"/>
      <c r="M58" s="28"/>
      <c r="N58" s="28"/>
      <c r="O58" s="19"/>
      <c r="Q58" s="20"/>
      <c r="R58" s="20"/>
    </row>
    <row r="59" spans="1:18" s="21" customFormat="1">
      <c r="F59" s="448" t="s">
        <v>30</v>
      </c>
      <c r="G59" s="449"/>
      <c r="H59" s="23" t="s">
        <v>31</v>
      </c>
      <c r="I59" s="23"/>
      <c r="J59" s="23"/>
      <c r="K59" s="23"/>
      <c r="L59" s="23"/>
      <c r="M59" s="23"/>
      <c r="N59" s="23"/>
      <c r="O59" s="24"/>
      <c r="Q59" s="24"/>
      <c r="R59" s="24"/>
    </row>
    <row r="60" spans="1:18" s="21" customFormat="1">
      <c r="A60" s="437" t="s">
        <v>33</v>
      </c>
      <c r="B60" s="437"/>
      <c r="C60" s="437"/>
      <c r="D60" s="437"/>
      <c r="E60" s="30"/>
      <c r="G60" s="31"/>
      <c r="P60" s="32"/>
      <c r="Q60" s="32"/>
      <c r="R60" s="32"/>
    </row>
  </sheetData>
  <mergeCells count="35">
    <mergeCell ref="D6:O6"/>
    <mergeCell ref="D1:O1"/>
    <mergeCell ref="D2:O2"/>
    <mergeCell ref="D3:O3"/>
    <mergeCell ref="D4:O4"/>
    <mergeCell ref="D5:O5"/>
    <mergeCell ref="D7:O7"/>
    <mergeCell ref="A9:O9"/>
    <mergeCell ref="A14:O14"/>
    <mergeCell ref="A16:A17"/>
    <mergeCell ref="B16:E16"/>
    <mergeCell ref="F16:F17"/>
    <mergeCell ref="G16:I16"/>
    <mergeCell ref="J16:L16"/>
    <mergeCell ref="M16:O16"/>
    <mergeCell ref="A23:O23"/>
    <mergeCell ref="A25:A26"/>
    <mergeCell ref="B25:E25"/>
    <mergeCell ref="F25:F26"/>
    <mergeCell ref="G25:I25"/>
    <mergeCell ref="J25:L25"/>
    <mergeCell ref="M25:O25"/>
    <mergeCell ref="A60:D60"/>
    <mergeCell ref="A32:O32"/>
    <mergeCell ref="A34:A35"/>
    <mergeCell ref="B34:E34"/>
    <mergeCell ref="F34:F35"/>
    <mergeCell ref="G34:I34"/>
    <mergeCell ref="J34:L34"/>
    <mergeCell ref="M34:O34"/>
    <mergeCell ref="A55:D55"/>
    <mergeCell ref="A56:E56"/>
    <mergeCell ref="F56:G56"/>
    <mergeCell ref="A58:D58"/>
    <mergeCell ref="F59:G59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Q57"/>
  <sheetViews>
    <sheetView view="pageLayout" topLeftCell="D27" workbookViewId="0">
      <selection activeCell="I35" sqref="I35"/>
    </sheetView>
  </sheetViews>
  <sheetFormatPr defaultRowHeight="15"/>
  <cols>
    <col min="1" max="1" width="17.42578125" style="2" customWidth="1"/>
    <col min="2" max="2" width="9.5703125" style="2" customWidth="1"/>
    <col min="3" max="3" width="11.42578125" style="2" customWidth="1"/>
    <col min="4" max="4" width="9.85546875" style="2" customWidth="1"/>
    <col min="5" max="5" width="13" style="2" customWidth="1"/>
    <col min="6" max="6" width="12.7109375" style="2" customWidth="1"/>
    <col min="7" max="7" width="11.42578125" style="2" customWidth="1"/>
    <col min="8" max="13" width="15.140625" style="2" customWidth="1"/>
    <col min="14" max="14" width="15.28515625" style="2" customWidth="1"/>
    <col min="15" max="256" width="9.140625" style="2"/>
    <col min="257" max="257" width="17.42578125" style="2" customWidth="1"/>
    <col min="258" max="258" width="11" style="2" customWidth="1"/>
    <col min="259" max="259" width="9.140625" style="2"/>
    <col min="260" max="260" width="9.85546875" style="2" customWidth="1"/>
    <col min="261" max="261" width="13" style="2" customWidth="1"/>
    <col min="262" max="262" width="12.7109375" style="2" customWidth="1"/>
    <col min="263" max="263" width="11.42578125" style="2" customWidth="1"/>
    <col min="264" max="269" width="15.140625" style="2" customWidth="1"/>
    <col min="270" max="270" width="15.28515625" style="2" customWidth="1"/>
    <col min="271" max="512" width="9.140625" style="2"/>
    <col min="513" max="513" width="17.42578125" style="2" customWidth="1"/>
    <col min="514" max="514" width="11" style="2" customWidth="1"/>
    <col min="515" max="515" width="9.140625" style="2"/>
    <col min="516" max="516" width="9.85546875" style="2" customWidth="1"/>
    <col min="517" max="517" width="13" style="2" customWidth="1"/>
    <col min="518" max="518" width="12.7109375" style="2" customWidth="1"/>
    <col min="519" max="519" width="11.42578125" style="2" customWidth="1"/>
    <col min="520" max="525" width="15.140625" style="2" customWidth="1"/>
    <col min="526" max="526" width="15.28515625" style="2" customWidth="1"/>
    <col min="527" max="768" width="9.140625" style="2"/>
    <col min="769" max="769" width="17.42578125" style="2" customWidth="1"/>
    <col min="770" max="770" width="11" style="2" customWidth="1"/>
    <col min="771" max="771" width="9.140625" style="2"/>
    <col min="772" max="772" width="9.85546875" style="2" customWidth="1"/>
    <col min="773" max="773" width="13" style="2" customWidth="1"/>
    <col min="774" max="774" width="12.7109375" style="2" customWidth="1"/>
    <col min="775" max="775" width="11.42578125" style="2" customWidth="1"/>
    <col min="776" max="781" width="15.140625" style="2" customWidth="1"/>
    <col min="782" max="782" width="15.28515625" style="2" customWidth="1"/>
    <col min="783" max="1024" width="9.140625" style="2"/>
    <col min="1025" max="1025" width="17.42578125" style="2" customWidth="1"/>
    <col min="1026" max="1026" width="11" style="2" customWidth="1"/>
    <col min="1027" max="1027" width="9.140625" style="2"/>
    <col min="1028" max="1028" width="9.85546875" style="2" customWidth="1"/>
    <col min="1029" max="1029" width="13" style="2" customWidth="1"/>
    <col min="1030" max="1030" width="12.7109375" style="2" customWidth="1"/>
    <col min="1031" max="1031" width="11.42578125" style="2" customWidth="1"/>
    <col min="1032" max="1037" width="15.140625" style="2" customWidth="1"/>
    <col min="1038" max="1038" width="15.28515625" style="2" customWidth="1"/>
    <col min="1039" max="1280" width="9.140625" style="2"/>
    <col min="1281" max="1281" width="17.42578125" style="2" customWidth="1"/>
    <col min="1282" max="1282" width="11" style="2" customWidth="1"/>
    <col min="1283" max="1283" width="9.140625" style="2"/>
    <col min="1284" max="1284" width="9.85546875" style="2" customWidth="1"/>
    <col min="1285" max="1285" width="13" style="2" customWidth="1"/>
    <col min="1286" max="1286" width="12.7109375" style="2" customWidth="1"/>
    <col min="1287" max="1287" width="11.42578125" style="2" customWidth="1"/>
    <col min="1288" max="1293" width="15.140625" style="2" customWidth="1"/>
    <col min="1294" max="1294" width="15.28515625" style="2" customWidth="1"/>
    <col min="1295" max="1536" width="9.140625" style="2"/>
    <col min="1537" max="1537" width="17.42578125" style="2" customWidth="1"/>
    <col min="1538" max="1538" width="11" style="2" customWidth="1"/>
    <col min="1539" max="1539" width="9.140625" style="2"/>
    <col min="1540" max="1540" width="9.85546875" style="2" customWidth="1"/>
    <col min="1541" max="1541" width="13" style="2" customWidth="1"/>
    <col min="1542" max="1542" width="12.7109375" style="2" customWidth="1"/>
    <col min="1543" max="1543" width="11.42578125" style="2" customWidth="1"/>
    <col min="1544" max="1549" width="15.140625" style="2" customWidth="1"/>
    <col min="1550" max="1550" width="15.28515625" style="2" customWidth="1"/>
    <col min="1551" max="1792" width="9.140625" style="2"/>
    <col min="1793" max="1793" width="17.42578125" style="2" customWidth="1"/>
    <col min="1794" max="1794" width="11" style="2" customWidth="1"/>
    <col min="1795" max="1795" width="9.140625" style="2"/>
    <col min="1796" max="1796" width="9.85546875" style="2" customWidth="1"/>
    <col min="1797" max="1797" width="13" style="2" customWidth="1"/>
    <col min="1798" max="1798" width="12.7109375" style="2" customWidth="1"/>
    <col min="1799" max="1799" width="11.42578125" style="2" customWidth="1"/>
    <col min="1800" max="1805" width="15.140625" style="2" customWidth="1"/>
    <col min="1806" max="1806" width="15.28515625" style="2" customWidth="1"/>
    <col min="1807" max="2048" width="9.140625" style="2"/>
    <col min="2049" max="2049" width="17.42578125" style="2" customWidth="1"/>
    <col min="2050" max="2050" width="11" style="2" customWidth="1"/>
    <col min="2051" max="2051" width="9.140625" style="2"/>
    <col min="2052" max="2052" width="9.85546875" style="2" customWidth="1"/>
    <col min="2053" max="2053" width="13" style="2" customWidth="1"/>
    <col min="2054" max="2054" width="12.7109375" style="2" customWidth="1"/>
    <col min="2055" max="2055" width="11.42578125" style="2" customWidth="1"/>
    <col min="2056" max="2061" width="15.140625" style="2" customWidth="1"/>
    <col min="2062" max="2062" width="15.28515625" style="2" customWidth="1"/>
    <col min="2063" max="2304" width="9.140625" style="2"/>
    <col min="2305" max="2305" width="17.42578125" style="2" customWidth="1"/>
    <col min="2306" max="2306" width="11" style="2" customWidth="1"/>
    <col min="2307" max="2307" width="9.140625" style="2"/>
    <col min="2308" max="2308" width="9.85546875" style="2" customWidth="1"/>
    <col min="2309" max="2309" width="13" style="2" customWidth="1"/>
    <col min="2310" max="2310" width="12.7109375" style="2" customWidth="1"/>
    <col min="2311" max="2311" width="11.42578125" style="2" customWidth="1"/>
    <col min="2312" max="2317" width="15.140625" style="2" customWidth="1"/>
    <col min="2318" max="2318" width="15.28515625" style="2" customWidth="1"/>
    <col min="2319" max="2560" width="9.140625" style="2"/>
    <col min="2561" max="2561" width="17.42578125" style="2" customWidth="1"/>
    <col min="2562" max="2562" width="11" style="2" customWidth="1"/>
    <col min="2563" max="2563" width="9.140625" style="2"/>
    <col min="2564" max="2564" width="9.85546875" style="2" customWidth="1"/>
    <col min="2565" max="2565" width="13" style="2" customWidth="1"/>
    <col min="2566" max="2566" width="12.7109375" style="2" customWidth="1"/>
    <col min="2567" max="2567" width="11.42578125" style="2" customWidth="1"/>
    <col min="2568" max="2573" width="15.140625" style="2" customWidth="1"/>
    <col min="2574" max="2574" width="15.28515625" style="2" customWidth="1"/>
    <col min="2575" max="2816" width="9.140625" style="2"/>
    <col min="2817" max="2817" width="17.42578125" style="2" customWidth="1"/>
    <col min="2818" max="2818" width="11" style="2" customWidth="1"/>
    <col min="2819" max="2819" width="9.140625" style="2"/>
    <col min="2820" max="2820" width="9.85546875" style="2" customWidth="1"/>
    <col min="2821" max="2821" width="13" style="2" customWidth="1"/>
    <col min="2822" max="2822" width="12.7109375" style="2" customWidth="1"/>
    <col min="2823" max="2823" width="11.42578125" style="2" customWidth="1"/>
    <col min="2824" max="2829" width="15.140625" style="2" customWidth="1"/>
    <col min="2830" max="2830" width="15.28515625" style="2" customWidth="1"/>
    <col min="2831" max="3072" width="9.140625" style="2"/>
    <col min="3073" max="3073" width="17.42578125" style="2" customWidth="1"/>
    <col min="3074" max="3074" width="11" style="2" customWidth="1"/>
    <col min="3075" max="3075" width="9.140625" style="2"/>
    <col min="3076" max="3076" width="9.85546875" style="2" customWidth="1"/>
    <col min="3077" max="3077" width="13" style="2" customWidth="1"/>
    <col min="3078" max="3078" width="12.7109375" style="2" customWidth="1"/>
    <col min="3079" max="3079" width="11.42578125" style="2" customWidth="1"/>
    <col min="3080" max="3085" width="15.140625" style="2" customWidth="1"/>
    <col min="3086" max="3086" width="15.28515625" style="2" customWidth="1"/>
    <col min="3087" max="3328" width="9.140625" style="2"/>
    <col min="3329" max="3329" width="17.42578125" style="2" customWidth="1"/>
    <col min="3330" max="3330" width="11" style="2" customWidth="1"/>
    <col min="3331" max="3331" width="9.140625" style="2"/>
    <col min="3332" max="3332" width="9.85546875" style="2" customWidth="1"/>
    <col min="3333" max="3333" width="13" style="2" customWidth="1"/>
    <col min="3334" max="3334" width="12.7109375" style="2" customWidth="1"/>
    <col min="3335" max="3335" width="11.42578125" style="2" customWidth="1"/>
    <col min="3336" max="3341" width="15.140625" style="2" customWidth="1"/>
    <col min="3342" max="3342" width="15.28515625" style="2" customWidth="1"/>
    <col min="3343" max="3584" width="9.140625" style="2"/>
    <col min="3585" max="3585" width="17.42578125" style="2" customWidth="1"/>
    <col min="3586" max="3586" width="11" style="2" customWidth="1"/>
    <col min="3587" max="3587" width="9.140625" style="2"/>
    <col min="3588" max="3588" width="9.85546875" style="2" customWidth="1"/>
    <col min="3589" max="3589" width="13" style="2" customWidth="1"/>
    <col min="3590" max="3590" width="12.7109375" style="2" customWidth="1"/>
    <col min="3591" max="3591" width="11.42578125" style="2" customWidth="1"/>
    <col min="3592" max="3597" width="15.140625" style="2" customWidth="1"/>
    <col min="3598" max="3598" width="15.28515625" style="2" customWidth="1"/>
    <col min="3599" max="3840" width="9.140625" style="2"/>
    <col min="3841" max="3841" width="17.42578125" style="2" customWidth="1"/>
    <col min="3842" max="3842" width="11" style="2" customWidth="1"/>
    <col min="3843" max="3843" width="9.140625" style="2"/>
    <col min="3844" max="3844" width="9.85546875" style="2" customWidth="1"/>
    <col min="3845" max="3845" width="13" style="2" customWidth="1"/>
    <col min="3846" max="3846" width="12.7109375" style="2" customWidth="1"/>
    <col min="3847" max="3847" width="11.42578125" style="2" customWidth="1"/>
    <col min="3848" max="3853" width="15.140625" style="2" customWidth="1"/>
    <col min="3854" max="3854" width="15.28515625" style="2" customWidth="1"/>
    <col min="3855" max="4096" width="9.140625" style="2"/>
    <col min="4097" max="4097" width="17.42578125" style="2" customWidth="1"/>
    <col min="4098" max="4098" width="11" style="2" customWidth="1"/>
    <col min="4099" max="4099" width="9.140625" style="2"/>
    <col min="4100" max="4100" width="9.85546875" style="2" customWidth="1"/>
    <col min="4101" max="4101" width="13" style="2" customWidth="1"/>
    <col min="4102" max="4102" width="12.7109375" style="2" customWidth="1"/>
    <col min="4103" max="4103" width="11.42578125" style="2" customWidth="1"/>
    <col min="4104" max="4109" width="15.140625" style="2" customWidth="1"/>
    <col min="4110" max="4110" width="15.28515625" style="2" customWidth="1"/>
    <col min="4111" max="4352" width="9.140625" style="2"/>
    <col min="4353" max="4353" width="17.42578125" style="2" customWidth="1"/>
    <col min="4354" max="4354" width="11" style="2" customWidth="1"/>
    <col min="4355" max="4355" width="9.140625" style="2"/>
    <col min="4356" max="4356" width="9.85546875" style="2" customWidth="1"/>
    <col min="4357" max="4357" width="13" style="2" customWidth="1"/>
    <col min="4358" max="4358" width="12.7109375" style="2" customWidth="1"/>
    <col min="4359" max="4359" width="11.42578125" style="2" customWidth="1"/>
    <col min="4360" max="4365" width="15.140625" style="2" customWidth="1"/>
    <col min="4366" max="4366" width="15.28515625" style="2" customWidth="1"/>
    <col min="4367" max="4608" width="9.140625" style="2"/>
    <col min="4609" max="4609" width="17.42578125" style="2" customWidth="1"/>
    <col min="4610" max="4610" width="11" style="2" customWidth="1"/>
    <col min="4611" max="4611" width="9.140625" style="2"/>
    <col min="4612" max="4612" width="9.85546875" style="2" customWidth="1"/>
    <col min="4613" max="4613" width="13" style="2" customWidth="1"/>
    <col min="4614" max="4614" width="12.7109375" style="2" customWidth="1"/>
    <col min="4615" max="4615" width="11.42578125" style="2" customWidth="1"/>
    <col min="4616" max="4621" width="15.140625" style="2" customWidth="1"/>
    <col min="4622" max="4622" width="15.28515625" style="2" customWidth="1"/>
    <col min="4623" max="4864" width="9.140625" style="2"/>
    <col min="4865" max="4865" width="17.42578125" style="2" customWidth="1"/>
    <col min="4866" max="4866" width="11" style="2" customWidth="1"/>
    <col min="4867" max="4867" width="9.140625" style="2"/>
    <col min="4868" max="4868" width="9.85546875" style="2" customWidth="1"/>
    <col min="4869" max="4869" width="13" style="2" customWidth="1"/>
    <col min="4870" max="4870" width="12.7109375" style="2" customWidth="1"/>
    <col min="4871" max="4871" width="11.42578125" style="2" customWidth="1"/>
    <col min="4872" max="4877" width="15.140625" style="2" customWidth="1"/>
    <col min="4878" max="4878" width="15.28515625" style="2" customWidth="1"/>
    <col min="4879" max="5120" width="9.140625" style="2"/>
    <col min="5121" max="5121" width="17.42578125" style="2" customWidth="1"/>
    <col min="5122" max="5122" width="11" style="2" customWidth="1"/>
    <col min="5123" max="5123" width="9.140625" style="2"/>
    <col min="5124" max="5124" width="9.85546875" style="2" customWidth="1"/>
    <col min="5125" max="5125" width="13" style="2" customWidth="1"/>
    <col min="5126" max="5126" width="12.7109375" style="2" customWidth="1"/>
    <col min="5127" max="5127" width="11.42578125" style="2" customWidth="1"/>
    <col min="5128" max="5133" width="15.140625" style="2" customWidth="1"/>
    <col min="5134" max="5134" width="15.28515625" style="2" customWidth="1"/>
    <col min="5135" max="5376" width="9.140625" style="2"/>
    <col min="5377" max="5377" width="17.42578125" style="2" customWidth="1"/>
    <col min="5378" max="5378" width="11" style="2" customWidth="1"/>
    <col min="5379" max="5379" width="9.140625" style="2"/>
    <col min="5380" max="5380" width="9.85546875" style="2" customWidth="1"/>
    <col min="5381" max="5381" width="13" style="2" customWidth="1"/>
    <col min="5382" max="5382" width="12.7109375" style="2" customWidth="1"/>
    <col min="5383" max="5383" width="11.42578125" style="2" customWidth="1"/>
    <col min="5384" max="5389" width="15.140625" style="2" customWidth="1"/>
    <col min="5390" max="5390" width="15.28515625" style="2" customWidth="1"/>
    <col min="5391" max="5632" width="9.140625" style="2"/>
    <col min="5633" max="5633" width="17.42578125" style="2" customWidth="1"/>
    <col min="5634" max="5634" width="11" style="2" customWidth="1"/>
    <col min="5635" max="5635" width="9.140625" style="2"/>
    <col min="5636" max="5636" width="9.85546875" style="2" customWidth="1"/>
    <col min="5637" max="5637" width="13" style="2" customWidth="1"/>
    <col min="5638" max="5638" width="12.7109375" style="2" customWidth="1"/>
    <col min="5639" max="5639" width="11.42578125" style="2" customWidth="1"/>
    <col min="5640" max="5645" width="15.140625" style="2" customWidth="1"/>
    <col min="5646" max="5646" width="15.28515625" style="2" customWidth="1"/>
    <col min="5647" max="5888" width="9.140625" style="2"/>
    <col min="5889" max="5889" width="17.42578125" style="2" customWidth="1"/>
    <col min="5890" max="5890" width="11" style="2" customWidth="1"/>
    <col min="5891" max="5891" width="9.140625" style="2"/>
    <col min="5892" max="5892" width="9.85546875" style="2" customWidth="1"/>
    <col min="5893" max="5893" width="13" style="2" customWidth="1"/>
    <col min="5894" max="5894" width="12.7109375" style="2" customWidth="1"/>
    <col min="5895" max="5895" width="11.42578125" style="2" customWidth="1"/>
    <col min="5896" max="5901" width="15.140625" style="2" customWidth="1"/>
    <col min="5902" max="5902" width="15.28515625" style="2" customWidth="1"/>
    <col min="5903" max="6144" width="9.140625" style="2"/>
    <col min="6145" max="6145" width="17.42578125" style="2" customWidth="1"/>
    <col min="6146" max="6146" width="11" style="2" customWidth="1"/>
    <col min="6147" max="6147" width="9.140625" style="2"/>
    <col min="6148" max="6148" width="9.85546875" style="2" customWidth="1"/>
    <col min="6149" max="6149" width="13" style="2" customWidth="1"/>
    <col min="6150" max="6150" width="12.7109375" style="2" customWidth="1"/>
    <col min="6151" max="6151" width="11.42578125" style="2" customWidth="1"/>
    <col min="6152" max="6157" width="15.140625" style="2" customWidth="1"/>
    <col min="6158" max="6158" width="15.28515625" style="2" customWidth="1"/>
    <col min="6159" max="6400" width="9.140625" style="2"/>
    <col min="6401" max="6401" width="17.42578125" style="2" customWidth="1"/>
    <col min="6402" max="6402" width="11" style="2" customWidth="1"/>
    <col min="6403" max="6403" width="9.140625" style="2"/>
    <col min="6404" max="6404" width="9.85546875" style="2" customWidth="1"/>
    <col min="6405" max="6405" width="13" style="2" customWidth="1"/>
    <col min="6406" max="6406" width="12.7109375" style="2" customWidth="1"/>
    <col min="6407" max="6407" width="11.42578125" style="2" customWidth="1"/>
    <col min="6408" max="6413" width="15.140625" style="2" customWidth="1"/>
    <col min="6414" max="6414" width="15.28515625" style="2" customWidth="1"/>
    <col min="6415" max="6656" width="9.140625" style="2"/>
    <col min="6657" max="6657" width="17.42578125" style="2" customWidth="1"/>
    <col min="6658" max="6658" width="11" style="2" customWidth="1"/>
    <col min="6659" max="6659" width="9.140625" style="2"/>
    <col min="6660" max="6660" width="9.85546875" style="2" customWidth="1"/>
    <col min="6661" max="6661" width="13" style="2" customWidth="1"/>
    <col min="6662" max="6662" width="12.7109375" style="2" customWidth="1"/>
    <col min="6663" max="6663" width="11.42578125" style="2" customWidth="1"/>
    <col min="6664" max="6669" width="15.140625" style="2" customWidth="1"/>
    <col min="6670" max="6670" width="15.28515625" style="2" customWidth="1"/>
    <col min="6671" max="6912" width="9.140625" style="2"/>
    <col min="6913" max="6913" width="17.42578125" style="2" customWidth="1"/>
    <col min="6914" max="6914" width="11" style="2" customWidth="1"/>
    <col min="6915" max="6915" width="9.140625" style="2"/>
    <col min="6916" max="6916" width="9.85546875" style="2" customWidth="1"/>
    <col min="6917" max="6917" width="13" style="2" customWidth="1"/>
    <col min="6918" max="6918" width="12.7109375" style="2" customWidth="1"/>
    <col min="6919" max="6919" width="11.42578125" style="2" customWidth="1"/>
    <col min="6920" max="6925" width="15.140625" style="2" customWidth="1"/>
    <col min="6926" max="6926" width="15.28515625" style="2" customWidth="1"/>
    <col min="6927" max="7168" width="9.140625" style="2"/>
    <col min="7169" max="7169" width="17.42578125" style="2" customWidth="1"/>
    <col min="7170" max="7170" width="11" style="2" customWidth="1"/>
    <col min="7171" max="7171" width="9.140625" style="2"/>
    <col min="7172" max="7172" width="9.85546875" style="2" customWidth="1"/>
    <col min="7173" max="7173" width="13" style="2" customWidth="1"/>
    <col min="7174" max="7174" width="12.7109375" style="2" customWidth="1"/>
    <col min="7175" max="7175" width="11.42578125" style="2" customWidth="1"/>
    <col min="7176" max="7181" width="15.140625" style="2" customWidth="1"/>
    <col min="7182" max="7182" width="15.28515625" style="2" customWidth="1"/>
    <col min="7183" max="7424" width="9.140625" style="2"/>
    <col min="7425" max="7425" width="17.42578125" style="2" customWidth="1"/>
    <col min="7426" max="7426" width="11" style="2" customWidth="1"/>
    <col min="7427" max="7427" width="9.140625" style="2"/>
    <col min="7428" max="7428" width="9.85546875" style="2" customWidth="1"/>
    <col min="7429" max="7429" width="13" style="2" customWidth="1"/>
    <col min="7430" max="7430" width="12.7109375" style="2" customWidth="1"/>
    <col min="7431" max="7431" width="11.42578125" style="2" customWidth="1"/>
    <col min="7432" max="7437" width="15.140625" style="2" customWidth="1"/>
    <col min="7438" max="7438" width="15.28515625" style="2" customWidth="1"/>
    <col min="7439" max="7680" width="9.140625" style="2"/>
    <col min="7681" max="7681" width="17.42578125" style="2" customWidth="1"/>
    <col min="7682" max="7682" width="11" style="2" customWidth="1"/>
    <col min="7683" max="7683" width="9.140625" style="2"/>
    <col min="7684" max="7684" width="9.85546875" style="2" customWidth="1"/>
    <col min="7685" max="7685" width="13" style="2" customWidth="1"/>
    <col min="7686" max="7686" width="12.7109375" style="2" customWidth="1"/>
    <col min="7687" max="7687" width="11.42578125" style="2" customWidth="1"/>
    <col min="7688" max="7693" width="15.140625" style="2" customWidth="1"/>
    <col min="7694" max="7694" width="15.28515625" style="2" customWidth="1"/>
    <col min="7695" max="7936" width="9.140625" style="2"/>
    <col min="7937" max="7937" width="17.42578125" style="2" customWidth="1"/>
    <col min="7938" max="7938" width="11" style="2" customWidth="1"/>
    <col min="7939" max="7939" width="9.140625" style="2"/>
    <col min="7940" max="7940" width="9.85546875" style="2" customWidth="1"/>
    <col min="7941" max="7941" width="13" style="2" customWidth="1"/>
    <col min="7942" max="7942" width="12.7109375" style="2" customWidth="1"/>
    <col min="7943" max="7943" width="11.42578125" style="2" customWidth="1"/>
    <col min="7944" max="7949" width="15.140625" style="2" customWidth="1"/>
    <col min="7950" max="7950" width="15.28515625" style="2" customWidth="1"/>
    <col min="7951" max="8192" width="9.140625" style="2"/>
    <col min="8193" max="8193" width="17.42578125" style="2" customWidth="1"/>
    <col min="8194" max="8194" width="11" style="2" customWidth="1"/>
    <col min="8195" max="8195" width="9.140625" style="2"/>
    <col min="8196" max="8196" width="9.85546875" style="2" customWidth="1"/>
    <col min="8197" max="8197" width="13" style="2" customWidth="1"/>
    <col min="8198" max="8198" width="12.7109375" style="2" customWidth="1"/>
    <col min="8199" max="8199" width="11.42578125" style="2" customWidth="1"/>
    <col min="8200" max="8205" width="15.140625" style="2" customWidth="1"/>
    <col min="8206" max="8206" width="15.28515625" style="2" customWidth="1"/>
    <col min="8207" max="8448" width="9.140625" style="2"/>
    <col min="8449" max="8449" width="17.42578125" style="2" customWidth="1"/>
    <col min="8450" max="8450" width="11" style="2" customWidth="1"/>
    <col min="8451" max="8451" width="9.140625" style="2"/>
    <col min="8452" max="8452" width="9.85546875" style="2" customWidth="1"/>
    <col min="8453" max="8453" width="13" style="2" customWidth="1"/>
    <col min="8454" max="8454" width="12.7109375" style="2" customWidth="1"/>
    <col min="8455" max="8455" width="11.42578125" style="2" customWidth="1"/>
    <col min="8456" max="8461" width="15.140625" style="2" customWidth="1"/>
    <col min="8462" max="8462" width="15.28515625" style="2" customWidth="1"/>
    <col min="8463" max="8704" width="9.140625" style="2"/>
    <col min="8705" max="8705" width="17.42578125" style="2" customWidth="1"/>
    <col min="8706" max="8706" width="11" style="2" customWidth="1"/>
    <col min="8707" max="8707" width="9.140625" style="2"/>
    <col min="8708" max="8708" width="9.85546875" style="2" customWidth="1"/>
    <col min="8709" max="8709" width="13" style="2" customWidth="1"/>
    <col min="8710" max="8710" width="12.7109375" style="2" customWidth="1"/>
    <col min="8711" max="8711" width="11.42578125" style="2" customWidth="1"/>
    <col min="8712" max="8717" width="15.140625" style="2" customWidth="1"/>
    <col min="8718" max="8718" width="15.28515625" style="2" customWidth="1"/>
    <col min="8719" max="8960" width="9.140625" style="2"/>
    <col min="8961" max="8961" width="17.42578125" style="2" customWidth="1"/>
    <col min="8962" max="8962" width="11" style="2" customWidth="1"/>
    <col min="8963" max="8963" width="9.140625" style="2"/>
    <col min="8964" max="8964" width="9.85546875" style="2" customWidth="1"/>
    <col min="8965" max="8965" width="13" style="2" customWidth="1"/>
    <col min="8966" max="8966" width="12.7109375" style="2" customWidth="1"/>
    <col min="8967" max="8967" width="11.42578125" style="2" customWidth="1"/>
    <col min="8968" max="8973" width="15.140625" style="2" customWidth="1"/>
    <col min="8974" max="8974" width="15.28515625" style="2" customWidth="1"/>
    <col min="8975" max="9216" width="9.140625" style="2"/>
    <col min="9217" max="9217" width="17.42578125" style="2" customWidth="1"/>
    <col min="9218" max="9218" width="11" style="2" customWidth="1"/>
    <col min="9219" max="9219" width="9.140625" style="2"/>
    <col min="9220" max="9220" width="9.85546875" style="2" customWidth="1"/>
    <col min="9221" max="9221" width="13" style="2" customWidth="1"/>
    <col min="9222" max="9222" width="12.7109375" style="2" customWidth="1"/>
    <col min="9223" max="9223" width="11.42578125" style="2" customWidth="1"/>
    <col min="9224" max="9229" width="15.140625" style="2" customWidth="1"/>
    <col min="9230" max="9230" width="15.28515625" style="2" customWidth="1"/>
    <col min="9231" max="9472" width="9.140625" style="2"/>
    <col min="9473" max="9473" width="17.42578125" style="2" customWidth="1"/>
    <col min="9474" max="9474" width="11" style="2" customWidth="1"/>
    <col min="9475" max="9475" width="9.140625" style="2"/>
    <col min="9476" max="9476" width="9.85546875" style="2" customWidth="1"/>
    <col min="9477" max="9477" width="13" style="2" customWidth="1"/>
    <col min="9478" max="9478" width="12.7109375" style="2" customWidth="1"/>
    <col min="9479" max="9479" width="11.42578125" style="2" customWidth="1"/>
    <col min="9480" max="9485" width="15.140625" style="2" customWidth="1"/>
    <col min="9486" max="9486" width="15.28515625" style="2" customWidth="1"/>
    <col min="9487" max="9728" width="9.140625" style="2"/>
    <col min="9729" max="9729" width="17.42578125" style="2" customWidth="1"/>
    <col min="9730" max="9730" width="11" style="2" customWidth="1"/>
    <col min="9731" max="9731" width="9.140625" style="2"/>
    <col min="9732" max="9732" width="9.85546875" style="2" customWidth="1"/>
    <col min="9733" max="9733" width="13" style="2" customWidth="1"/>
    <col min="9734" max="9734" width="12.7109375" style="2" customWidth="1"/>
    <col min="9735" max="9735" width="11.42578125" style="2" customWidth="1"/>
    <col min="9736" max="9741" width="15.140625" style="2" customWidth="1"/>
    <col min="9742" max="9742" width="15.28515625" style="2" customWidth="1"/>
    <col min="9743" max="9984" width="9.140625" style="2"/>
    <col min="9985" max="9985" width="17.42578125" style="2" customWidth="1"/>
    <col min="9986" max="9986" width="11" style="2" customWidth="1"/>
    <col min="9987" max="9987" width="9.140625" style="2"/>
    <col min="9988" max="9988" width="9.85546875" style="2" customWidth="1"/>
    <col min="9989" max="9989" width="13" style="2" customWidth="1"/>
    <col min="9990" max="9990" width="12.7109375" style="2" customWidth="1"/>
    <col min="9991" max="9991" width="11.42578125" style="2" customWidth="1"/>
    <col min="9992" max="9997" width="15.140625" style="2" customWidth="1"/>
    <col min="9998" max="9998" width="15.28515625" style="2" customWidth="1"/>
    <col min="9999" max="10240" width="9.140625" style="2"/>
    <col min="10241" max="10241" width="17.42578125" style="2" customWidth="1"/>
    <col min="10242" max="10242" width="11" style="2" customWidth="1"/>
    <col min="10243" max="10243" width="9.140625" style="2"/>
    <col min="10244" max="10244" width="9.85546875" style="2" customWidth="1"/>
    <col min="10245" max="10245" width="13" style="2" customWidth="1"/>
    <col min="10246" max="10246" width="12.7109375" style="2" customWidth="1"/>
    <col min="10247" max="10247" width="11.42578125" style="2" customWidth="1"/>
    <col min="10248" max="10253" width="15.140625" style="2" customWidth="1"/>
    <col min="10254" max="10254" width="15.28515625" style="2" customWidth="1"/>
    <col min="10255" max="10496" width="9.140625" style="2"/>
    <col min="10497" max="10497" width="17.42578125" style="2" customWidth="1"/>
    <col min="10498" max="10498" width="11" style="2" customWidth="1"/>
    <col min="10499" max="10499" width="9.140625" style="2"/>
    <col min="10500" max="10500" width="9.85546875" style="2" customWidth="1"/>
    <col min="10501" max="10501" width="13" style="2" customWidth="1"/>
    <col min="10502" max="10502" width="12.7109375" style="2" customWidth="1"/>
    <col min="10503" max="10503" width="11.42578125" style="2" customWidth="1"/>
    <col min="10504" max="10509" width="15.140625" style="2" customWidth="1"/>
    <col min="10510" max="10510" width="15.28515625" style="2" customWidth="1"/>
    <col min="10511" max="10752" width="9.140625" style="2"/>
    <col min="10753" max="10753" width="17.42578125" style="2" customWidth="1"/>
    <col min="10754" max="10754" width="11" style="2" customWidth="1"/>
    <col min="10755" max="10755" width="9.140625" style="2"/>
    <col min="10756" max="10756" width="9.85546875" style="2" customWidth="1"/>
    <col min="10757" max="10757" width="13" style="2" customWidth="1"/>
    <col min="10758" max="10758" width="12.7109375" style="2" customWidth="1"/>
    <col min="10759" max="10759" width="11.42578125" style="2" customWidth="1"/>
    <col min="10760" max="10765" width="15.140625" style="2" customWidth="1"/>
    <col min="10766" max="10766" width="15.28515625" style="2" customWidth="1"/>
    <col min="10767" max="11008" width="9.140625" style="2"/>
    <col min="11009" max="11009" width="17.42578125" style="2" customWidth="1"/>
    <col min="11010" max="11010" width="11" style="2" customWidth="1"/>
    <col min="11011" max="11011" width="9.140625" style="2"/>
    <col min="11012" max="11012" width="9.85546875" style="2" customWidth="1"/>
    <col min="11013" max="11013" width="13" style="2" customWidth="1"/>
    <col min="11014" max="11014" width="12.7109375" style="2" customWidth="1"/>
    <col min="11015" max="11015" width="11.42578125" style="2" customWidth="1"/>
    <col min="11016" max="11021" width="15.140625" style="2" customWidth="1"/>
    <col min="11022" max="11022" width="15.28515625" style="2" customWidth="1"/>
    <col min="11023" max="11264" width="9.140625" style="2"/>
    <col min="11265" max="11265" width="17.42578125" style="2" customWidth="1"/>
    <col min="11266" max="11266" width="11" style="2" customWidth="1"/>
    <col min="11267" max="11267" width="9.140625" style="2"/>
    <col min="11268" max="11268" width="9.85546875" style="2" customWidth="1"/>
    <col min="11269" max="11269" width="13" style="2" customWidth="1"/>
    <col min="11270" max="11270" width="12.7109375" style="2" customWidth="1"/>
    <col min="11271" max="11271" width="11.42578125" style="2" customWidth="1"/>
    <col min="11272" max="11277" width="15.140625" style="2" customWidth="1"/>
    <col min="11278" max="11278" width="15.28515625" style="2" customWidth="1"/>
    <col min="11279" max="11520" width="9.140625" style="2"/>
    <col min="11521" max="11521" width="17.42578125" style="2" customWidth="1"/>
    <col min="11522" max="11522" width="11" style="2" customWidth="1"/>
    <col min="11523" max="11523" width="9.140625" style="2"/>
    <col min="11524" max="11524" width="9.85546875" style="2" customWidth="1"/>
    <col min="11525" max="11525" width="13" style="2" customWidth="1"/>
    <col min="11526" max="11526" width="12.7109375" style="2" customWidth="1"/>
    <col min="11527" max="11527" width="11.42578125" style="2" customWidth="1"/>
    <col min="11528" max="11533" width="15.140625" style="2" customWidth="1"/>
    <col min="11534" max="11534" width="15.28515625" style="2" customWidth="1"/>
    <col min="11535" max="11776" width="9.140625" style="2"/>
    <col min="11777" max="11777" width="17.42578125" style="2" customWidth="1"/>
    <col min="11778" max="11778" width="11" style="2" customWidth="1"/>
    <col min="11779" max="11779" width="9.140625" style="2"/>
    <col min="11780" max="11780" width="9.85546875" style="2" customWidth="1"/>
    <col min="11781" max="11781" width="13" style="2" customWidth="1"/>
    <col min="11782" max="11782" width="12.7109375" style="2" customWidth="1"/>
    <col min="11783" max="11783" width="11.42578125" style="2" customWidth="1"/>
    <col min="11784" max="11789" width="15.140625" style="2" customWidth="1"/>
    <col min="11790" max="11790" width="15.28515625" style="2" customWidth="1"/>
    <col min="11791" max="12032" width="9.140625" style="2"/>
    <col min="12033" max="12033" width="17.42578125" style="2" customWidth="1"/>
    <col min="12034" max="12034" width="11" style="2" customWidth="1"/>
    <col min="12035" max="12035" width="9.140625" style="2"/>
    <col min="12036" max="12036" width="9.85546875" style="2" customWidth="1"/>
    <col min="12037" max="12037" width="13" style="2" customWidth="1"/>
    <col min="12038" max="12038" width="12.7109375" style="2" customWidth="1"/>
    <col min="12039" max="12039" width="11.42578125" style="2" customWidth="1"/>
    <col min="12040" max="12045" width="15.140625" style="2" customWidth="1"/>
    <col min="12046" max="12046" width="15.28515625" style="2" customWidth="1"/>
    <col min="12047" max="12288" width="9.140625" style="2"/>
    <col min="12289" max="12289" width="17.42578125" style="2" customWidth="1"/>
    <col min="12290" max="12290" width="11" style="2" customWidth="1"/>
    <col min="12291" max="12291" width="9.140625" style="2"/>
    <col min="12292" max="12292" width="9.85546875" style="2" customWidth="1"/>
    <col min="12293" max="12293" width="13" style="2" customWidth="1"/>
    <col min="12294" max="12294" width="12.7109375" style="2" customWidth="1"/>
    <col min="12295" max="12295" width="11.42578125" style="2" customWidth="1"/>
    <col min="12296" max="12301" width="15.140625" style="2" customWidth="1"/>
    <col min="12302" max="12302" width="15.28515625" style="2" customWidth="1"/>
    <col min="12303" max="12544" width="9.140625" style="2"/>
    <col min="12545" max="12545" width="17.42578125" style="2" customWidth="1"/>
    <col min="12546" max="12546" width="11" style="2" customWidth="1"/>
    <col min="12547" max="12547" width="9.140625" style="2"/>
    <col min="12548" max="12548" width="9.85546875" style="2" customWidth="1"/>
    <col min="12549" max="12549" width="13" style="2" customWidth="1"/>
    <col min="12550" max="12550" width="12.7109375" style="2" customWidth="1"/>
    <col min="12551" max="12551" width="11.42578125" style="2" customWidth="1"/>
    <col min="12552" max="12557" width="15.140625" style="2" customWidth="1"/>
    <col min="12558" max="12558" width="15.28515625" style="2" customWidth="1"/>
    <col min="12559" max="12800" width="9.140625" style="2"/>
    <col min="12801" max="12801" width="17.42578125" style="2" customWidth="1"/>
    <col min="12802" max="12802" width="11" style="2" customWidth="1"/>
    <col min="12803" max="12803" width="9.140625" style="2"/>
    <col min="12804" max="12804" width="9.85546875" style="2" customWidth="1"/>
    <col min="12805" max="12805" width="13" style="2" customWidth="1"/>
    <col min="12806" max="12806" width="12.7109375" style="2" customWidth="1"/>
    <col min="12807" max="12807" width="11.42578125" style="2" customWidth="1"/>
    <col min="12808" max="12813" width="15.140625" style="2" customWidth="1"/>
    <col min="12814" max="12814" width="15.28515625" style="2" customWidth="1"/>
    <col min="12815" max="13056" width="9.140625" style="2"/>
    <col min="13057" max="13057" width="17.42578125" style="2" customWidth="1"/>
    <col min="13058" max="13058" width="11" style="2" customWidth="1"/>
    <col min="13059" max="13059" width="9.140625" style="2"/>
    <col min="13060" max="13060" width="9.85546875" style="2" customWidth="1"/>
    <col min="13061" max="13061" width="13" style="2" customWidth="1"/>
    <col min="13062" max="13062" width="12.7109375" style="2" customWidth="1"/>
    <col min="13063" max="13063" width="11.42578125" style="2" customWidth="1"/>
    <col min="13064" max="13069" width="15.140625" style="2" customWidth="1"/>
    <col min="13070" max="13070" width="15.28515625" style="2" customWidth="1"/>
    <col min="13071" max="13312" width="9.140625" style="2"/>
    <col min="13313" max="13313" width="17.42578125" style="2" customWidth="1"/>
    <col min="13314" max="13314" width="11" style="2" customWidth="1"/>
    <col min="13315" max="13315" width="9.140625" style="2"/>
    <col min="13316" max="13316" width="9.85546875" style="2" customWidth="1"/>
    <col min="13317" max="13317" width="13" style="2" customWidth="1"/>
    <col min="13318" max="13318" width="12.7109375" style="2" customWidth="1"/>
    <col min="13319" max="13319" width="11.42578125" style="2" customWidth="1"/>
    <col min="13320" max="13325" width="15.140625" style="2" customWidth="1"/>
    <col min="13326" max="13326" width="15.28515625" style="2" customWidth="1"/>
    <col min="13327" max="13568" width="9.140625" style="2"/>
    <col min="13569" max="13569" width="17.42578125" style="2" customWidth="1"/>
    <col min="13570" max="13570" width="11" style="2" customWidth="1"/>
    <col min="13571" max="13571" width="9.140625" style="2"/>
    <col min="13572" max="13572" width="9.85546875" style="2" customWidth="1"/>
    <col min="13573" max="13573" width="13" style="2" customWidth="1"/>
    <col min="13574" max="13574" width="12.7109375" style="2" customWidth="1"/>
    <col min="13575" max="13575" width="11.42578125" style="2" customWidth="1"/>
    <col min="13576" max="13581" width="15.140625" style="2" customWidth="1"/>
    <col min="13582" max="13582" width="15.28515625" style="2" customWidth="1"/>
    <col min="13583" max="13824" width="9.140625" style="2"/>
    <col min="13825" max="13825" width="17.42578125" style="2" customWidth="1"/>
    <col min="13826" max="13826" width="11" style="2" customWidth="1"/>
    <col min="13827" max="13827" width="9.140625" style="2"/>
    <col min="13828" max="13828" width="9.85546875" style="2" customWidth="1"/>
    <col min="13829" max="13829" width="13" style="2" customWidth="1"/>
    <col min="13830" max="13830" width="12.7109375" style="2" customWidth="1"/>
    <col min="13831" max="13831" width="11.42578125" style="2" customWidth="1"/>
    <col min="13832" max="13837" width="15.140625" style="2" customWidth="1"/>
    <col min="13838" max="13838" width="15.28515625" style="2" customWidth="1"/>
    <col min="13839" max="14080" width="9.140625" style="2"/>
    <col min="14081" max="14081" width="17.42578125" style="2" customWidth="1"/>
    <col min="14082" max="14082" width="11" style="2" customWidth="1"/>
    <col min="14083" max="14083" width="9.140625" style="2"/>
    <col min="14084" max="14084" width="9.85546875" style="2" customWidth="1"/>
    <col min="14085" max="14085" width="13" style="2" customWidth="1"/>
    <col min="14086" max="14086" width="12.7109375" style="2" customWidth="1"/>
    <col min="14087" max="14087" width="11.42578125" style="2" customWidth="1"/>
    <col min="14088" max="14093" width="15.140625" style="2" customWidth="1"/>
    <col min="14094" max="14094" width="15.28515625" style="2" customWidth="1"/>
    <col min="14095" max="14336" width="9.140625" style="2"/>
    <col min="14337" max="14337" width="17.42578125" style="2" customWidth="1"/>
    <col min="14338" max="14338" width="11" style="2" customWidth="1"/>
    <col min="14339" max="14339" width="9.140625" style="2"/>
    <col min="14340" max="14340" width="9.85546875" style="2" customWidth="1"/>
    <col min="14341" max="14341" width="13" style="2" customWidth="1"/>
    <col min="14342" max="14342" width="12.7109375" style="2" customWidth="1"/>
    <col min="14343" max="14343" width="11.42578125" style="2" customWidth="1"/>
    <col min="14344" max="14349" width="15.140625" style="2" customWidth="1"/>
    <col min="14350" max="14350" width="15.28515625" style="2" customWidth="1"/>
    <col min="14351" max="14592" width="9.140625" style="2"/>
    <col min="14593" max="14593" width="17.42578125" style="2" customWidth="1"/>
    <col min="14594" max="14594" width="11" style="2" customWidth="1"/>
    <col min="14595" max="14595" width="9.140625" style="2"/>
    <col min="14596" max="14596" width="9.85546875" style="2" customWidth="1"/>
    <col min="14597" max="14597" width="13" style="2" customWidth="1"/>
    <col min="14598" max="14598" width="12.7109375" style="2" customWidth="1"/>
    <col min="14599" max="14599" width="11.42578125" style="2" customWidth="1"/>
    <col min="14600" max="14605" width="15.140625" style="2" customWidth="1"/>
    <col min="14606" max="14606" width="15.28515625" style="2" customWidth="1"/>
    <col min="14607" max="14848" width="9.140625" style="2"/>
    <col min="14849" max="14849" width="17.42578125" style="2" customWidth="1"/>
    <col min="14850" max="14850" width="11" style="2" customWidth="1"/>
    <col min="14851" max="14851" width="9.140625" style="2"/>
    <col min="14852" max="14852" width="9.85546875" style="2" customWidth="1"/>
    <col min="14853" max="14853" width="13" style="2" customWidth="1"/>
    <col min="14854" max="14854" width="12.7109375" style="2" customWidth="1"/>
    <col min="14855" max="14855" width="11.42578125" style="2" customWidth="1"/>
    <col min="14856" max="14861" width="15.140625" style="2" customWidth="1"/>
    <col min="14862" max="14862" width="15.28515625" style="2" customWidth="1"/>
    <col min="14863" max="15104" width="9.140625" style="2"/>
    <col min="15105" max="15105" width="17.42578125" style="2" customWidth="1"/>
    <col min="15106" max="15106" width="11" style="2" customWidth="1"/>
    <col min="15107" max="15107" width="9.140625" style="2"/>
    <col min="15108" max="15108" width="9.85546875" style="2" customWidth="1"/>
    <col min="15109" max="15109" width="13" style="2" customWidth="1"/>
    <col min="15110" max="15110" width="12.7109375" style="2" customWidth="1"/>
    <col min="15111" max="15111" width="11.42578125" style="2" customWidth="1"/>
    <col min="15112" max="15117" width="15.140625" style="2" customWidth="1"/>
    <col min="15118" max="15118" width="15.28515625" style="2" customWidth="1"/>
    <col min="15119" max="15360" width="9.140625" style="2"/>
    <col min="15361" max="15361" width="17.42578125" style="2" customWidth="1"/>
    <col min="15362" max="15362" width="11" style="2" customWidth="1"/>
    <col min="15363" max="15363" width="9.140625" style="2"/>
    <col min="15364" max="15364" width="9.85546875" style="2" customWidth="1"/>
    <col min="15365" max="15365" width="13" style="2" customWidth="1"/>
    <col min="15366" max="15366" width="12.7109375" style="2" customWidth="1"/>
    <col min="15367" max="15367" width="11.42578125" style="2" customWidth="1"/>
    <col min="15368" max="15373" width="15.140625" style="2" customWidth="1"/>
    <col min="15374" max="15374" width="15.28515625" style="2" customWidth="1"/>
    <col min="15375" max="15616" width="9.140625" style="2"/>
    <col min="15617" max="15617" width="17.42578125" style="2" customWidth="1"/>
    <col min="15618" max="15618" width="11" style="2" customWidth="1"/>
    <col min="15619" max="15619" width="9.140625" style="2"/>
    <col min="15620" max="15620" width="9.85546875" style="2" customWidth="1"/>
    <col min="15621" max="15621" width="13" style="2" customWidth="1"/>
    <col min="15622" max="15622" width="12.7109375" style="2" customWidth="1"/>
    <col min="15623" max="15623" width="11.42578125" style="2" customWidth="1"/>
    <col min="15624" max="15629" width="15.140625" style="2" customWidth="1"/>
    <col min="15630" max="15630" width="15.28515625" style="2" customWidth="1"/>
    <col min="15631" max="15872" width="9.140625" style="2"/>
    <col min="15873" max="15873" width="17.42578125" style="2" customWidth="1"/>
    <col min="15874" max="15874" width="11" style="2" customWidth="1"/>
    <col min="15875" max="15875" width="9.140625" style="2"/>
    <col min="15876" max="15876" width="9.85546875" style="2" customWidth="1"/>
    <col min="15877" max="15877" width="13" style="2" customWidth="1"/>
    <col min="15878" max="15878" width="12.7109375" style="2" customWidth="1"/>
    <col min="15879" max="15879" width="11.42578125" style="2" customWidth="1"/>
    <col min="15880" max="15885" width="15.140625" style="2" customWidth="1"/>
    <col min="15886" max="15886" width="15.28515625" style="2" customWidth="1"/>
    <col min="15887" max="16128" width="9.140625" style="2"/>
    <col min="16129" max="16129" width="17.42578125" style="2" customWidth="1"/>
    <col min="16130" max="16130" width="11" style="2" customWidth="1"/>
    <col min="16131" max="16131" width="9.140625" style="2"/>
    <col min="16132" max="16132" width="9.85546875" style="2" customWidth="1"/>
    <col min="16133" max="16133" width="13" style="2" customWidth="1"/>
    <col min="16134" max="16134" width="12.7109375" style="2" customWidth="1"/>
    <col min="16135" max="16135" width="11.42578125" style="2" customWidth="1"/>
    <col min="16136" max="16141" width="15.140625" style="2" customWidth="1"/>
    <col min="16142" max="16142" width="15.28515625" style="2" customWidth="1"/>
    <col min="16143" max="16384" width="9.140625" style="2"/>
  </cols>
  <sheetData>
    <row r="1" spans="1:14" ht="15.75">
      <c r="A1" s="3"/>
      <c r="D1" s="457" t="s">
        <v>356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>
      <c r="A2" s="3"/>
      <c r="D2" s="454" t="s">
        <v>381</v>
      </c>
      <c r="E2" s="454"/>
      <c r="F2" s="454"/>
      <c r="G2" s="454"/>
      <c r="H2" s="454"/>
      <c r="I2" s="454"/>
      <c r="J2" s="454"/>
      <c r="K2" s="454"/>
      <c r="L2" s="454"/>
      <c r="M2" s="454"/>
      <c r="N2" s="454"/>
    </row>
    <row r="3" spans="1:14">
      <c r="A3" s="3"/>
      <c r="D3" s="454" t="s">
        <v>382</v>
      </c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1:14">
      <c r="A4" s="3"/>
      <c r="D4" s="454" t="s">
        <v>384</v>
      </c>
      <c r="E4" s="454"/>
      <c r="F4" s="454"/>
      <c r="G4" s="454"/>
      <c r="H4" s="454"/>
      <c r="I4" s="454"/>
      <c r="J4" s="454"/>
      <c r="K4" s="454"/>
      <c r="L4" s="454"/>
      <c r="M4" s="454"/>
      <c r="N4" s="454"/>
    </row>
    <row r="5" spans="1:14">
      <c r="D5" s="454" t="s">
        <v>401</v>
      </c>
      <c r="E5" s="454"/>
      <c r="F5" s="454"/>
      <c r="G5" s="454"/>
      <c r="H5" s="454"/>
      <c r="I5" s="454"/>
      <c r="J5" s="454"/>
      <c r="K5" s="454"/>
      <c r="L5" s="454"/>
      <c r="M5" s="454"/>
      <c r="N5" s="454"/>
    </row>
    <row r="6" spans="1:14"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</row>
    <row r="7" spans="1:14">
      <c r="A7" s="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</row>
    <row r="8" spans="1:14">
      <c r="A8" s="5"/>
      <c r="H8" s="93"/>
    </row>
    <row r="9" spans="1:14" ht="31.5" customHeight="1">
      <c r="A9" s="455" t="s">
        <v>93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</row>
    <row r="10" spans="1:14">
      <c r="A10" s="4"/>
    </row>
    <row r="12" spans="1:14">
      <c r="A12" s="6" t="s">
        <v>1</v>
      </c>
    </row>
    <row r="14" spans="1:14">
      <c r="A14" s="459" t="s">
        <v>261</v>
      </c>
      <c r="B14" s="459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</row>
    <row r="15" spans="1:14">
      <c r="A15" s="4"/>
    </row>
    <row r="16" spans="1:14">
      <c r="A16" s="452" t="s">
        <v>94</v>
      </c>
      <c r="B16" s="441" t="s">
        <v>3</v>
      </c>
      <c r="C16" s="442"/>
      <c r="D16" s="443"/>
      <c r="E16" s="439" t="s">
        <v>426</v>
      </c>
      <c r="F16" s="441" t="s">
        <v>357</v>
      </c>
      <c r="G16" s="442"/>
      <c r="H16" s="443"/>
      <c r="I16" s="441" t="s">
        <v>39</v>
      </c>
      <c r="J16" s="442"/>
      <c r="K16" s="443"/>
      <c r="L16" s="441" t="s">
        <v>40</v>
      </c>
      <c r="M16" s="442"/>
      <c r="N16" s="443"/>
    </row>
    <row r="17" spans="1:14" ht="75">
      <c r="A17" s="453"/>
      <c r="B17" s="7" t="s">
        <v>79</v>
      </c>
      <c r="C17" s="7" t="s">
        <v>5</v>
      </c>
      <c r="D17" s="7" t="s">
        <v>6</v>
      </c>
      <c r="E17" s="456"/>
      <c r="F17" s="7" t="s">
        <v>95</v>
      </c>
      <c r="G17" s="7" t="s">
        <v>96</v>
      </c>
      <c r="H17" s="7" t="s">
        <v>97</v>
      </c>
      <c r="I17" s="7" t="s">
        <v>95</v>
      </c>
      <c r="J17" s="7" t="s">
        <v>96</v>
      </c>
      <c r="K17" s="7" t="s">
        <v>97</v>
      </c>
      <c r="L17" s="7" t="s">
        <v>95</v>
      </c>
      <c r="M17" s="7" t="s">
        <v>96</v>
      </c>
      <c r="N17" s="7" t="s">
        <v>97</v>
      </c>
    </row>
    <row r="18" spans="1:14" ht="15.75">
      <c r="A18" s="7">
        <v>1</v>
      </c>
      <c r="B18" s="7">
        <v>2</v>
      </c>
      <c r="C18" s="7">
        <v>3</v>
      </c>
      <c r="D18" s="7">
        <v>4</v>
      </c>
      <c r="E18" s="7">
        <v>6</v>
      </c>
      <c r="F18" s="7">
        <v>7</v>
      </c>
      <c r="G18" s="7">
        <v>8</v>
      </c>
      <c r="H18" s="96">
        <v>9</v>
      </c>
      <c r="I18" s="7">
        <v>10</v>
      </c>
      <c r="J18" s="7">
        <v>11</v>
      </c>
      <c r="K18" s="97">
        <v>12</v>
      </c>
      <c r="L18" s="98">
        <v>13</v>
      </c>
      <c r="M18" s="7">
        <v>14</v>
      </c>
      <c r="N18" s="97">
        <v>15</v>
      </c>
    </row>
    <row r="19" spans="1:14" ht="15.75">
      <c r="A19" s="128"/>
      <c r="B19" s="128"/>
      <c r="C19" s="128"/>
      <c r="D19" s="128"/>
      <c r="E19" s="128"/>
      <c r="F19" s="128"/>
      <c r="G19" s="128"/>
      <c r="H19" s="96"/>
      <c r="I19" s="128"/>
      <c r="J19" s="128"/>
      <c r="K19" s="97"/>
      <c r="L19" s="98"/>
      <c r="M19" s="128"/>
      <c r="N19" s="97"/>
    </row>
    <row r="20" spans="1:14" ht="15.75">
      <c r="A20" s="128"/>
      <c r="B20" s="128"/>
      <c r="C20" s="128"/>
      <c r="D20" s="128"/>
      <c r="E20" s="128"/>
      <c r="F20" s="128"/>
      <c r="G20" s="128"/>
      <c r="H20" s="96"/>
      <c r="I20" s="128"/>
      <c r="J20" s="128"/>
      <c r="K20" s="97"/>
      <c r="L20" s="98"/>
      <c r="M20" s="128"/>
      <c r="N20" s="97"/>
    </row>
    <row r="21" spans="1:14" ht="58.5" customHeight="1">
      <c r="A21" s="128" t="s">
        <v>377</v>
      </c>
      <c r="B21" s="249" t="s">
        <v>253</v>
      </c>
      <c r="C21" s="249" t="s">
        <v>254</v>
      </c>
      <c r="D21" s="249" t="s">
        <v>255</v>
      </c>
      <c r="E21" s="7">
        <v>439440.41</v>
      </c>
      <c r="F21" s="7">
        <v>1.49</v>
      </c>
      <c r="G21" s="7">
        <v>12</v>
      </c>
      <c r="H21" s="96">
        <v>653020</v>
      </c>
      <c r="I21" s="7">
        <v>0.95</v>
      </c>
      <c r="J21" s="7">
        <v>12</v>
      </c>
      <c r="K21" s="97">
        <v>620369</v>
      </c>
      <c r="L21" s="98">
        <v>0.8</v>
      </c>
      <c r="M21" s="7">
        <v>11</v>
      </c>
      <c r="N21" s="97">
        <v>499560.03</v>
      </c>
    </row>
    <row r="22" spans="1:14" ht="39" customHeight="1">
      <c r="A22" s="131"/>
      <c r="B22" s="249" t="s">
        <v>253</v>
      </c>
      <c r="C22" s="249" t="s">
        <v>254</v>
      </c>
      <c r="D22" s="249" t="s">
        <v>256</v>
      </c>
      <c r="E22" s="297">
        <f>E21*0.302</f>
        <v>132711.00381999998</v>
      </c>
      <c r="F22" s="131"/>
      <c r="G22" s="131"/>
      <c r="H22" s="297">
        <f>H21*0.302</f>
        <v>197212.04</v>
      </c>
      <c r="I22" s="297"/>
      <c r="J22" s="297"/>
      <c r="K22" s="297">
        <f t="shared" ref="K22:N22" si="0">K21*0.302</f>
        <v>187351.43799999999</v>
      </c>
      <c r="L22" s="297"/>
      <c r="M22" s="297"/>
      <c r="N22" s="297">
        <f t="shared" si="0"/>
        <v>150867.12906000001</v>
      </c>
    </row>
    <row r="23" spans="1:14" ht="54.75" customHeight="1">
      <c r="A23" s="131" t="s">
        <v>257</v>
      </c>
      <c r="B23" s="249" t="s">
        <v>233</v>
      </c>
      <c r="C23" s="249" t="s">
        <v>258</v>
      </c>
      <c r="D23" s="249" t="s">
        <v>255</v>
      </c>
      <c r="E23" s="299">
        <v>646286.37</v>
      </c>
      <c r="F23" s="299">
        <v>1.46</v>
      </c>
      <c r="G23" s="299">
        <v>12</v>
      </c>
      <c r="H23" s="297">
        <v>943895.04000000004</v>
      </c>
      <c r="I23" s="299"/>
      <c r="J23" s="299"/>
      <c r="K23" s="300">
        <v>755116.03</v>
      </c>
      <c r="L23" s="301"/>
      <c r="M23" s="299"/>
      <c r="N23" s="300">
        <v>490825.4</v>
      </c>
    </row>
    <row r="24" spans="1:14" ht="39" customHeight="1">
      <c r="A24" s="131"/>
      <c r="B24" s="249"/>
      <c r="C24" s="249"/>
      <c r="D24" s="249" t="s">
        <v>256</v>
      </c>
      <c r="E24" s="299">
        <f>E23*0.302</f>
        <v>195178.48374</v>
      </c>
      <c r="F24" s="299"/>
      <c r="G24" s="299"/>
      <c r="H24" s="299">
        <f t="shared" ref="H24:N24" si="1">H23*0.302</f>
        <v>285056.30207999999</v>
      </c>
      <c r="I24" s="299"/>
      <c r="J24" s="299"/>
      <c r="K24" s="299">
        <f t="shared" si="1"/>
        <v>228045.04105999999</v>
      </c>
      <c r="L24" s="299"/>
      <c r="M24" s="299"/>
      <c r="N24" s="299">
        <f t="shared" si="1"/>
        <v>148229.2708</v>
      </c>
    </row>
    <row r="25" spans="1:14" ht="17.25" customHeight="1">
      <c r="A25" s="99" t="s">
        <v>98</v>
      </c>
      <c r="B25" s="12"/>
      <c r="C25" s="12"/>
      <c r="D25" s="12"/>
      <c r="E25" s="302">
        <f>E21+E22+E23+E24</f>
        <v>1413616.2675600001</v>
      </c>
      <c r="F25" s="302"/>
      <c r="G25" s="302"/>
      <c r="H25" s="302">
        <f t="shared" ref="H25:N25" si="2">H21+H22+H23+H24</f>
        <v>2079183.3820800001</v>
      </c>
      <c r="I25" s="302"/>
      <c r="J25" s="302"/>
      <c r="K25" s="302">
        <f t="shared" si="2"/>
        <v>1790881.5090599998</v>
      </c>
      <c r="L25" s="302"/>
      <c r="M25" s="302"/>
      <c r="N25" s="302">
        <f t="shared" si="2"/>
        <v>1289481.8298599999</v>
      </c>
    </row>
    <row r="26" spans="1:14">
      <c r="A26" s="296" t="s">
        <v>253</v>
      </c>
      <c r="B26" s="296"/>
      <c r="C26" s="296"/>
      <c r="D26" s="298"/>
      <c r="E26" s="298">
        <f t="shared" ref="E26" si="3">E21+E22</f>
        <v>572151.4138199999</v>
      </c>
      <c r="F26" s="298"/>
      <c r="G26" s="298"/>
      <c r="H26" s="298">
        <f>H21+H22</f>
        <v>850232.04</v>
      </c>
      <c r="I26" s="298"/>
      <c r="J26" s="298"/>
      <c r="K26" s="298">
        <f t="shared" ref="K26:N26" si="4">K21+K22</f>
        <v>807720.43799999997</v>
      </c>
      <c r="L26" s="298"/>
      <c r="M26" s="298"/>
      <c r="N26" s="298">
        <f t="shared" si="4"/>
        <v>650427.15905999998</v>
      </c>
    </row>
    <row r="27" spans="1:14">
      <c r="A27" s="296" t="s">
        <v>233</v>
      </c>
      <c r="B27" s="296"/>
      <c r="C27" s="296"/>
      <c r="D27" s="296"/>
      <c r="E27" s="298">
        <f>E23+E24</f>
        <v>841464.85373999993</v>
      </c>
      <c r="F27" s="298"/>
      <c r="G27" s="298"/>
      <c r="H27" s="298">
        <f t="shared" ref="H27:N27" si="5">H23+H24</f>
        <v>1228951.3420800001</v>
      </c>
      <c r="I27" s="298"/>
      <c r="J27" s="298"/>
      <c r="K27" s="298">
        <f t="shared" si="5"/>
        <v>983161.07105999999</v>
      </c>
      <c r="L27" s="298"/>
      <c r="M27" s="298"/>
      <c r="N27" s="298">
        <f t="shared" si="5"/>
        <v>639054.67079999996</v>
      </c>
    </row>
    <row r="28" spans="1:14" ht="19.5" customHeight="1">
      <c r="E28" s="298"/>
      <c r="F28" s="298"/>
      <c r="G28" s="298"/>
      <c r="H28" s="298"/>
      <c r="I28" s="298"/>
      <c r="J28" s="298"/>
      <c r="K28" s="298"/>
      <c r="L28" s="298"/>
      <c r="M28" s="298"/>
      <c r="N28" s="298"/>
    </row>
    <row r="29" spans="1:14" ht="15" customHeight="1">
      <c r="A29" s="458" t="s">
        <v>104</v>
      </c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</row>
    <row r="31" spans="1:14" ht="15" customHeight="1">
      <c r="A31" s="439" t="s">
        <v>2</v>
      </c>
      <c r="B31" s="441" t="s">
        <v>3</v>
      </c>
      <c r="C31" s="442"/>
      <c r="D31" s="443"/>
      <c r="E31" s="439" t="s">
        <v>259</v>
      </c>
      <c r="F31" s="441" t="s">
        <v>260</v>
      </c>
      <c r="G31" s="442"/>
      <c r="H31" s="443"/>
      <c r="I31" s="441" t="s">
        <v>39</v>
      </c>
      <c r="J31" s="442"/>
      <c r="K31" s="443"/>
      <c r="L31" s="441" t="s">
        <v>40</v>
      </c>
      <c r="M31" s="442"/>
      <c r="N31" s="443"/>
    </row>
    <row r="32" spans="1:14" ht="75" customHeight="1">
      <c r="A32" s="440"/>
      <c r="B32" s="7" t="s">
        <v>79</v>
      </c>
      <c r="C32" s="7" t="s">
        <v>5</v>
      </c>
      <c r="D32" s="7" t="s">
        <v>6</v>
      </c>
      <c r="E32" s="440"/>
      <c r="F32" s="7" t="s">
        <v>105</v>
      </c>
      <c r="G32" s="7" t="s">
        <v>106</v>
      </c>
      <c r="H32" s="7" t="s">
        <v>97</v>
      </c>
      <c r="I32" s="7" t="s">
        <v>105</v>
      </c>
      <c r="J32" s="7" t="s">
        <v>106</v>
      </c>
      <c r="K32" s="7" t="s">
        <v>97</v>
      </c>
      <c r="L32" s="7" t="s">
        <v>105</v>
      </c>
      <c r="M32" s="7" t="s">
        <v>106</v>
      </c>
      <c r="N32" s="7" t="s">
        <v>97</v>
      </c>
    </row>
    <row r="33" spans="1:14" ht="31.5">
      <c r="A33" s="104">
        <v>1</v>
      </c>
      <c r="B33" s="104">
        <v>2</v>
      </c>
      <c r="C33" s="104">
        <v>3</v>
      </c>
      <c r="D33" s="104">
        <v>4</v>
      </c>
      <c r="E33" s="105">
        <v>6</v>
      </c>
      <c r="F33" s="104">
        <v>7</v>
      </c>
      <c r="G33" s="104">
        <v>8</v>
      </c>
      <c r="H33" s="106" t="s">
        <v>107</v>
      </c>
      <c r="I33" s="104">
        <v>10</v>
      </c>
      <c r="J33" s="104">
        <v>11</v>
      </c>
      <c r="K33" s="107" t="s">
        <v>108</v>
      </c>
      <c r="L33" s="104">
        <v>13</v>
      </c>
      <c r="M33" s="104">
        <v>14</v>
      </c>
      <c r="N33" s="106" t="s">
        <v>109</v>
      </c>
    </row>
    <row r="34" spans="1:14" ht="30">
      <c r="A34" s="11" t="s">
        <v>110</v>
      </c>
      <c r="B34" s="11"/>
      <c r="C34" s="11"/>
      <c r="D34" s="11"/>
      <c r="E34" s="105"/>
      <c r="F34" s="11"/>
      <c r="G34" s="11"/>
      <c r="H34" s="11"/>
      <c r="I34" s="11"/>
      <c r="J34" s="11"/>
      <c r="K34" s="11"/>
      <c r="L34" s="11"/>
      <c r="M34" s="11"/>
      <c r="N34" s="40"/>
    </row>
    <row r="35" spans="1:14" ht="90">
      <c r="A35" s="11" t="s">
        <v>153</v>
      </c>
      <c r="B35" s="11"/>
      <c r="C35" s="11"/>
      <c r="D35" s="11"/>
      <c r="E35" s="105"/>
      <c r="F35" s="11"/>
      <c r="G35" s="11"/>
      <c r="H35" s="11"/>
      <c r="I35" s="11"/>
      <c r="J35" s="11"/>
      <c r="K35" s="11"/>
      <c r="L35" s="11"/>
      <c r="M35" s="11"/>
      <c r="N35" s="40"/>
    </row>
    <row r="36" spans="1:14" ht="120">
      <c r="A36" s="11" t="s">
        <v>154</v>
      </c>
      <c r="B36" s="11"/>
      <c r="C36" s="11"/>
      <c r="D36" s="11"/>
      <c r="E36" s="105"/>
      <c r="F36" s="11"/>
      <c r="G36" s="11"/>
      <c r="H36" s="11"/>
      <c r="I36" s="11"/>
      <c r="J36" s="11"/>
      <c r="K36" s="11"/>
      <c r="L36" s="11"/>
      <c r="M36" s="11"/>
      <c r="N36" s="40"/>
    </row>
    <row r="37" spans="1:14">
      <c r="A37" s="11" t="s">
        <v>283</v>
      </c>
      <c r="B37" s="11"/>
      <c r="C37" s="11"/>
      <c r="D37" s="11"/>
      <c r="E37" s="160"/>
      <c r="F37" s="11"/>
      <c r="G37" s="11"/>
      <c r="H37" s="11"/>
      <c r="I37" s="11"/>
      <c r="J37" s="11"/>
      <c r="K37" s="11"/>
      <c r="L37" s="11"/>
      <c r="M37" s="11"/>
      <c r="N37" s="40"/>
    </row>
    <row r="38" spans="1:14" ht="45">
      <c r="A38" s="11" t="s">
        <v>111</v>
      </c>
      <c r="B38" s="11"/>
      <c r="C38" s="11"/>
      <c r="D38" s="11"/>
      <c r="E38" s="105"/>
      <c r="F38" s="11"/>
      <c r="G38" s="11"/>
      <c r="H38" s="11"/>
      <c r="I38" s="11"/>
      <c r="J38" s="11"/>
      <c r="K38" s="11"/>
      <c r="L38" s="11"/>
      <c r="M38" s="11"/>
      <c r="N38" s="40"/>
    </row>
    <row r="39" spans="1:14">
      <c r="A39" s="11" t="s">
        <v>112</v>
      </c>
      <c r="B39" s="11"/>
      <c r="C39" s="11"/>
      <c r="D39" s="11"/>
      <c r="E39" s="105"/>
      <c r="F39" s="11"/>
      <c r="G39" s="11"/>
      <c r="H39" s="11"/>
      <c r="I39" s="11"/>
      <c r="J39" s="11"/>
      <c r="K39" s="11"/>
      <c r="L39" s="11"/>
      <c r="M39" s="11"/>
      <c r="N39" s="40"/>
    </row>
    <row r="40" spans="1:14">
      <c r="A40" s="11" t="s">
        <v>17</v>
      </c>
      <c r="B40" s="11"/>
      <c r="C40" s="11"/>
      <c r="D40" s="11"/>
      <c r="E40" s="105"/>
      <c r="F40" s="11"/>
      <c r="G40" s="11"/>
      <c r="H40" s="11"/>
      <c r="I40" s="11"/>
      <c r="J40" s="11"/>
      <c r="K40" s="11"/>
      <c r="L40" s="11"/>
      <c r="M40" s="11"/>
      <c r="N40" s="40"/>
    </row>
    <row r="41" spans="1:14">
      <c r="A41" s="11" t="s">
        <v>17</v>
      </c>
      <c r="B41" s="11"/>
      <c r="C41" s="11"/>
      <c r="D41" s="11"/>
      <c r="E41" s="105"/>
      <c r="F41" s="11"/>
      <c r="G41" s="11"/>
      <c r="H41" s="11"/>
      <c r="I41" s="11"/>
      <c r="J41" s="11"/>
      <c r="K41" s="11"/>
      <c r="L41" s="11"/>
      <c r="M41" s="11"/>
      <c r="N41" s="40"/>
    </row>
    <row r="42" spans="1:14" ht="30">
      <c r="A42" s="11" t="s">
        <v>113</v>
      </c>
      <c r="B42" s="11"/>
      <c r="C42" s="11"/>
      <c r="D42" s="11"/>
      <c r="E42" s="105"/>
      <c r="F42" s="11"/>
      <c r="G42" s="11"/>
      <c r="H42" s="11"/>
      <c r="I42" s="11"/>
      <c r="J42" s="11"/>
      <c r="K42" s="11"/>
      <c r="L42" s="11"/>
      <c r="M42" s="11"/>
      <c r="N42" s="40"/>
    </row>
    <row r="43" spans="1:14" ht="45">
      <c r="A43" s="11" t="s">
        <v>114</v>
      </c>
      <c r="B43" s="11"/>
      <c r="C43" s="11"/>
      <c r="D43" s="11"/>
      <c r="E43" s="105"/>
      <c r="F43" s="11"/>
      <c r="G43" s="11"/>
      <c r="H43" s="11"/>
      <c r="I43" s="11"/>
      <c r="J43" s="11"/>
      <c r="K43" s="11"/>
      <c r="L43" s="11"/>
      <c r="M43" s="11"/>
      <c r="N43" s="40"/>
    </row>
    <row r="44" spans="1:14">
      <c r="A44" s="11" t="s">
        <v>17</v>
      </c>
      <c r="B44" s="11"/>
      <c r="C44" s="11"/>
      <c r="D44" s="11"/>
      <c r="E44" s="105"/>
      <c r="F44" s="11"/>
      <c r="G44" s="11"/>
      <c r="H44" s="11"/>
      <c r="I44" s="11"/>
      <c r="J44" s="11"/>
      <c r="K44" s="11"/>
      <c r="L44" s="11"/>
      <c r="M44" s="11"/>
      <c r="N44" s="40"/>
    </row>
    <row r="45" spans="1:14">
      <c r="A45" s="11" t="s">
        <v>17</v>
      </c>
      <c r="B45" s="11"/>
      <c r="C45" s="11"/>
      <c r="D45" s="11"/>
      <c r="E45" s="105"/>
      <c r="F45" s="11"/>
      <c r="G45" s="11"/>
      <c r="H45" s="11"/>
      <c r="I45" s="11"/>
      <c r="J45" s="11"/>
      <c r="K45" s="11"/>
      <c r="L45" s="11"/>
      <c r="M45" s="11"/>
      <c r="N45" s="40"/>
    </row>
    <row r="46" spans="1:14">
      <c r="A46" s="12" t="s">
        <v>115</v>
      </c>
      <c r="B46" s="12"/>
      <c r="C46" s="12"/>
      <c r="D46" s="12"/>
      <c r="E46" s="13"/>
      <c r="F46" s="12"/>
      <c r="G46" s="12"/>
      <c r="H46" s="12"/>
      <c r="I46" s="12"/>
      <c r="J46" s="12"/>
      <c r="K46" s="12"/>
      <c r="L46" s="12"/>
      <c r="M46" s="12"/>
      <c r="N46" s="102"/>
    </row>
    <row r="48" spans="1:14" ht="16.5" customHeight="1">
      <c r="A48" s="6" t="s">
        <v>27</v>
      </c>
    </row>
    <row r="52" spans="1:17" s="21" customFormat="1" ht="18" customHeight="1">
      <c r="A52" s="446" t="s">
        <v>29</v>
      </c>
      <c r="B52" s="446"/>
      <c r="C52" s="446"/>
      <c r="D52" s="446"/>
      <c r="E52" s="19"/>
      <c r="F52" s="20"/>
      <c r="G52" s="19"/>
      <c r="H52" s="19"/>
      <c r="I52" s="19"/>
      <c r="J52" s="19"/>
      <c r="K52" s="19"/>
      <c r="L52" s="19"/>
      <c r="M52" s="19"/>
      <c r="N52" s="19"/>
      <c r="P52" s="20"/>
      <c r="Q52" s="20"/>
    </row>
    <row r="53" spans="1:17" s="21" customFormat="1" ht="32.25" customHeight="1">
      <c r="A53" s="447" t="s">
        <v>406</v>
      </c>
      <c r="B53" s="447"/>
      <c r="C53" s="447"/>
      <c r="D53" s="447"/>
      <c r="E53" s="448" t="s">
        <v>30</v>
      </c>
      <c r="F53" s="449"/>
      <c r="G53" s="23" t="s">
        <v>31</v>
      </c>
      <c r="H53" s="23"/>
      <c r="I53" s="23"/>
      <c r="J53" s="23"/>
      <c r="K53" s="23"/>
      <c r="L53" s="23"/>
      <c r="M53" s="23"/>
      <c r="N53" s="24"/>
      <c r="P53" s="24"/>
      <c r="Q53" s="24"/>
    </row>
    <row r="54" spans="1:17" s="21" customFormat="1">
      <c r="E54" s="24"/>
      <c r="F54" s="25"/>
      <c r="G54" s="23"/>
      <c r="H54" s="23"/>
      <c r="I54" s="23"/>
      <c r="J54" s="23"/>
      <c r="K54" s="23"/>
      <c r="L54" s="23"/>
      <c r="M54" s="23"/>
      <c r="N54" s="26"/>
      <c r="P54" s="26"/>
      <c r="Q54" s="26"/>
    </row>
    <row r="55" spans="1:17" s="21" customFormat="1">
      <c r="A55" s="450" t="s">
        <v>32</v>
      </c>
      <c r="B55" s="450"/>
      <c r="C55" s="450"/>
      <c r="D55" s="450"/>
      <c r="E55" s="28"/>
      <c r="F55" s="29"/>
      <c r="G55" s="28"/>
      <c r="H55" s="28"/>
      <c r="I55" s="28"/>
      <c r="J55" s="28"/>
      <c r="K55" s="28"/>
      <c r="L55" s="28"/>
      <c r="M55" s="28"/>
      <c r="N55" s="19"/>
      <c r="P55" s="20"/>
      <c r="Q55" s="20"/>
    </row>
    <row r="56" spans="1:17" s="21" customFormat="1">
      <c r="E56" s="448" t="s">
        <v>30</v>
      </c>
      <c r="F56" s="449"/>
      <c r="G56" s="23" t="s">
        <v>31</v>
      </c>
      <c r="H56" s="23"/>
      <c r="I56" s="23"/>
      <c r="J56" s="23"/>
      <c r="K56" s="23"/>
      <c r="L56" s="23"/>
      <c r="M56" s="23"/>
      <c r="N56" s="24"/>
      <c r="P56" s="24"/>
      <c r="Q56" s="24"/>
    </row>
    <row r="57" spans="1:17" s="21" customFormat="1">
      <c r="A57" s="437" t="s">
        <v>33</v>
      </c>
      <c r="B57" s="437"/>
      <c r="C57" s="437"/>
      <c r="D57" s="437"/>
      <c r="F57" s="31"/>
      <c r="O57" s="32"/>
      <c r="P57" s="32"/>
      <c r="Q57" s="32"/>
    </row>
  </sheetData>
  <mergeCells count="28">
    <mergeCell ref="D6:N6"/>
    <mergeCell ref="D1:N1"/>
    <mergeCell ref="D2:N2"/>
    <mergeCell ref="D3:N3"/>
    <mergeCell ref="D4:N4"/>
    <mergeCell ref="D5:N5"/>
    <mergeCell ref="D7:N7"/>
    <mergeCell ref="A9:N9"/>
    <mergeCell ref="A14:N14"/>
    <mergeCell ref="A16:A17"/>
    <mergeCell ref="B16:D16"/>
    <mergeCell ref="E16:E17"/>
    <mergeCell ref="F16:H16"/>
    <mergeCell ref="I16:K16"/>
    <mergeCell ref="L16:N16"/>
    <mergeCell ref="A57:D57"/>
    <mergeCell ref="A29:N29"/>
    <mergeCell ref="A31:A32"/>
    <mergeCell ref="B31:D31"/>
    <mergeCell ref="E31:E32"/>
    <mergeCell ref="F31:H31"/>
    <mergeCell ref="I31:K31"/>
    <mergeCell ref="L31:N31"/>
    <mergeCell ref="A52:D52"/>
    <mergeCell ref="A53:D53"/>
    <mergeCell ref="E53:F53"/>
    <mergeCell ref="A55:D55"/>
    <mergeCell ref="E56:F5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B157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G57" sqref="G57"/>
    </sheetView>
  </sheetViews>
  <sheetFormatPr defaultRowHeight="12.75"/>
  <cols>
    <col min="1" max="1" width="23" style="163" customWidth="1"/>
    <col min="2" max="2" width="15.42578125" style="161" hidden="1" customWidth="1"/>
    <col min="3" max="3" width="15.7109375" style="161" customWidth="1"/>
    <col min="4" max="4" width="17.140625" style="161" customWidth="1"/>
    <col min="5" max="5" width="14.28515625" style="161" customWidth="1"/>
    <col min="6" max="6" width="12.28515625" style="161" customWidth="1"/>
    <col min="7" max="7" width="14.140625" style="161" customWidth="1"/>
    <col min="8" max="8" width="16.5703125" style="161" customWidth="1"/>
    <col min="9" max="20" width="9.140625" style="207"/>
    <col min="21" max="247" width="9.140625" style="161"/>
    <col min="248" max="248" width="23" style="161" customWidth="1"/>
    <col min="249" max="249" width="0" style="161" hidden="1" customWidth="1"/>
    <col min="250" max="250" width="15.7109375" style="161" customWidth="1"/>
    <col min="251" max="252" width="15.5703125" style="161" customWidth="1"/>
    <col min="253" max="253" width="14.28515625" style="161" customWidth="1"/>
    <col min="254" max="254" width="12.28515625" style="161" customWidth="1"/>
    <col min="255" max="255" width="14.140625" style="161" customWidth="1"/>
    <col min="256" max="256" width="16.5703125" style="161" customWidth="1"/>
    <col min="257" max="257" width="14.5703125" style="161" customWidth="1"/>
    <col min="258" max="258" width="11.28515625" style="161" customWidth="1"/>
    <col min="259" max="259" width="13.42578125" style="161" customWidth="1"/>
    <col min="260" max="260" width="15.28515625" style="161" customWidth="1"/>
    <col min="261" max="261" width="11.28515625" style="161" customWidth="1"/>
    <col min="262" max="262" width="9.140625" style="161"/>
    <col min="263" max="263" width="0" style="161" hidden="1" customWidth="1"/>
    <col min="264" max="503" width="9.140625" style="161"/>
    <col min="504" max="504" width="23" style="161" customWidth="1"/>
    <col min="505" max="505" width="0" style="161" hidden="1" customWidth="1"/>
    <col min="506" max="506" width="15.7109375" style="161" customWidth="1"/>
    <col min="507" max="508" width="15.5703125" style="161" customWidth="1"/>
    <col min="509" max="509" width="14.28515625" style="161" customWidth="1"/>
    <col min="510" max="510" width="12.28515625" style="161" customWidth="1"/>
    <col min="511" max="511" width="14.140625" style="161" customWidth="1"/>
    <col min="512" max="512" width="16.5703125" style="161" customWidth="1"/>
    <col min="513" max="513" width="14.5703125" style="161" customWidth="1"/>
    <col min="514" max="514" width="11.28515625" style="161" customWidth="1"/>
    <col min="515" max="515" width="13.42578125" style="161" customWidth="1"/>
    <col min="516" max="516" width="15.28515625" style="161" customWidth="1"/>
    <col min="517" max="517" width="11.28515625" style="161" customWidth="1"/>
    <col min="518" max="518" width="9.140625" style="161"/>
    <col min="519" max="519" width="0" style="161" hidden="1" customWidth="1"/>
    <col min="520" max="759" width="9.140625" style="161"/>
    <col min="760" max="760" width="23" style="161" customWidth="1"/>
    <col min="761" max="761" width="0" style="161" hidden="1" customWidth="1"/>
    <col min="762" max="762" width="15.7109375" style="161" customWidth="1"/>
    <col min="763" max="764" width="15.5703125" style="161" customWidth="1"/>
    <col min="765" max="765" width="14.28515625" style="161" customWidth="1"/>
    <col min="766" max="766" width="12.28515625" style="161" customWidth="1"/>
    <col min="767" max="767" width="14.140625" style="161" customWidth="1"/>
    <col min="768" max="768" width="16.5703125" style="161" customWidth="1"/>
    <col min="769" max="769" width="14.5703125" style="161" customWidth="1"/>
    <col min="770" max="770" width="11.28515625" style="161" customWidth="1"/>
    <col min="771" max="771" width="13.42578125" style="161" customWidth="1"/>
    <col min="772" max="772" width="15.28515625" style="161" customWidth="1"/>
    <col min="773" max="773" width="11.28515625" style="161" customWidth="1"/>
    <col min="774" max="774" width="9.140625" style="161"/>
    <col min="775" max="775" width="0" style="161" hidden="1" customWidth="1"/>
    <col min="776" max="1015" width="9.140625" style="161"/>
    <col min="1016" max="1016" width="23" style="161" customWidth="1"/>
    <col min="1017" max="1017" width="0" style="161" hidden="1" customWidth="1"/>
    <col min="1018" max="1018" width="15.7109375" style="161" customWidth="1"/>
    <col min="1019" max="1020" width="15.5703125" style="161" customWidth="1"/>
    <col min="1021" max="1021" width="14.28515625" style="161" customWidth="1"/>
    <col min="1022" max="1022" width="12.28515625" style="161" customWidth="1"/>
    <col min="1023" max="1023" width="14.140625" style="161" customWidth="1"/>
    <col min="1024" max="1024" width="16.5703125" style="161" customWidth="1"/>
    <col min="1025" max="1025" width="14.5703125" style="161" customWidth="1"/>
    <col min="1026" max="1026" width="11.28515625" style="161" customWidth="1"/>
    <col min="1027" max="1027" width="13.42578125" style="161" customWidth="1"/>
    <col min="1028" max="1028" width="15.28515625" style="161" customWidth="1"/>
    <col min="1029" max="1029" width="11.28515625" style="161" customWidth="1"/>
    <col min="1030" max="1030" width="9.140625" style="161"/>
    <col min="1031" max="1031" width="0" style="161" hidden="1" customWidth="1"/>
    <col min="1032" max="1271" width="9.140625" style="161"/>
    <col min="1272" max="1272" width="23" style="161" customWidth="1"/>
    <col min="1273" max="1273" width="0" style="161" hidden="1" customWidth="1"/>
    <col min="1274" max="1274" width="15.7109375" style="161" customWidth="1"/>
    <col min="1275" max="1276" width="15.5703125" style="161" customWidth="1"/>
    <col min="1277" max="1277" width="14.28515625" style="161" customWidth="1"/>
    <col min="1278" max="1278" width="12.28515625" style="161" customWidth="1"/>
    <col min="1279" max="1279" width="14.140625" style="161" customWidth="1"/>
    <col min="1280" max="1280" width="16.5703125" style="161" customWidth="1"/>
    <col min="1281" max="1281" width="14.5703125" style="161" customWidth="1"/>
    <col min="1282" max="1282" width="11.28515625" style="161" customWidth="1"/>
    <col min="1283" max="1283" width="13.42578125" style="161" customWidth="1"/>
    <col min="1284" max="1284" width="15.28515625" style="161" customWidth="1"/>
    <col min="1285" max="1285" width="11.28515625" style="161" customWidth="1"/>
    <col min="1286" max="1286" width="9.140625" style="161"/>
    <col min="1287" max="1287" width="0" style="161" hidden="1" customWidth="1"/>
    <col min="1288" max="1527" width="9.140625" style="161"/>
    <col min="1528" max="1528" width="23" style="161" customWidth="1"/>
    <col min="1529" max="1529" width="0" style="161" hidden="1" customWidth="1"/>
    <col min="1530" max="1530" width="15.7109375" style="161" customWidth="1"/>
    <col min="1531" max="1532" width="15.5703125" style="161" customWidth="1"/>
    <col min="1533" max="1533" width="14.28515625" style="161" customWidth="1"/>
    <col min="1534" max="1534" width="12.28515625" style="161" customWidth="1"/>
    <col min="1535" max="1535" width="14.140625" style="161" customWidth="1"/>
    <col min="1536" max="1536" width="16.5703125" style="161" customWidth="1"/>
    <col min="1537" max="1537" width="14.5703125" style="161" customWidth="1"/>
    <col min="1538" max="1538" width="11.28515625" style="161" customWidth="1"/>
    <col min="1539" max="1539" width="13.42578125" style="161" customWidth="1"/>
    <col min="1540" max="1540" width="15.28515625" style="161" customWidth="1"/>
    <col min="1541" max="1541" width="11.28515625" style="161" customWidth="1"/>
    <col min="1542" max="1542" width="9.140625" style="161"/>
    <col min="1543" max="1543" width="0" style="161" hidden="1" customWidth="1"/>
    <col min="1544" max="1783" width="9.140625" style="161"/>
    <col min="1784" max="1784" width="23" style="161" customWidth="1"/>
    <col min="1785" max="1785" width="0" style="161" hidden="1" customWidth="1"/>
    <col min="1786" max="1786" width="15.7109375" style="161" customWidth="1"/>
    <col min="1787" max="1788" width="15.5703125" style="161" customWidth="1"/>
    <col min="1789" max="1789" width="14.28515625" style="161" customWidth="1"/>
    <col min="1790" max="1790" width="12.28515625" style="161" customWidth="1"/>
    <col min="1791" max="1791" width="14.140625" style="161" customWidth="1"/>
    <col min="1792" max="1792" width="16.5703125" style="161" customWidth="1"/>
    <col min="1793" max="1793" width="14.5703125" style="161" customWidth="1"/>
    <col min="1794" max="1794" width="11.28515625" style="161" customWidth="1"/>
    <col min="1795" max="1795" width="13.42578125" style="161" customWidth="1"/>
    <col min="1796" max="1796" width="15.28515625" style="161" customWidth="1"/>
    <col min="1797" max="1797" width="11.28515625" style="161" customWidth="1"/>
    <col min="1798" max="1798" width="9.140625" style="161"/>
    <col min="1799" max="1799" width="0" style="161" hidden="1" customWidth="1"/>
    <col min="1800" max="2039" width="9.140625" style="161"/>
    <col min="2040" max="2040" width="23" style="161" customWidth="1"/>
    <col min="2041" max="2041" width="0" style="161" hidden="1" customWidth="1"/>
    <col min="2042" max="2042" width="15.7109375" style="161" customWidth="1"/>
    <col min="2043" max="2044" width="15.5703125" style="161" customWidth="1"/>
    <col min="2045" max="2045" width="14.28515625" style="161" customWidth="1"/>
    <col min="2046" max="2046" width="12.28515625" style="161" customWidth="1"/>
    <col min="2047" max="2047" width="14.140625" style="161" customWidth="1"/>
    <col min="2048" max="2048" width="16.5703125" style="161" customWidth="1"/>
    <col min="2049" max="2049" width="14.5703125" style="161" customWidth="1"/>
    <col min="2050" max="2050" width="11.28515625" style="161" customWidth="1"/>
    <col min="2051" max="2051" width="13.42578125" style="161" customWidth="1"/>
    <col min="2052" max="2052" width="15.28515625" style="161" customWidth="1"/>
    <col min="2053" max="2053" width="11.28515625" style="161" customWidth="1"/>
    <col min="2054" max="2054" width="9.140625" style="161"/>
    <col min="2055" max="2055" width="0" style="161" hidden="1" customWidth="1"/>
    <col min="2056" max="2295" width="9.140625" style="161"/>
    <col min="2296" max="2296" width="23" style="161" customWidth="1"/>
    <col min="2297" max="2297" width="0" style="161" hidden="1" customWidth="1"/>
    <col min="2298" max="2298" width="15.7109375" style="161" customWidth="1"/>
    <col min="2299" max="2300" width="15.5703125" style="161" customWidth="1"/>
    <col min="2301" max="2301" width="14.28515625" style="161" customWidth="1"/>
    <col min="2302" max="2302" width="12.28515625" style="161" customWidth="1"/>
    <col min="2303" max="2303" width="14.140625" style="161" customWidth="1"/>
    <col min="2304" max="2304" width="16.5703125" style="161" customWidth="1"/>
    <col min="2305" max="2305" width="14.5703125" style="161" customWidth="1"/>
    <col min="2306" max="2306" width="11.28515625" style="161" customWidth="1"/>
    <col min="2307" max="2307" width="13.42578125" style="161" customWidth="1"/>
    <col min="2308" max="2308" width="15.28515625" style="161" customWidth="1"/>
    <col min="2309" max="2309" width="11.28515625" style="161" customWidth="1"/>
    <col min="2310" max="2310" width="9.140625" style="161"/>
    <col min="2311" max="2311" width="0" style="161" hidden="1" customWidth="1"/>
    <col min="2312" max="2551" width="9.140625" style="161"/>
    <col min="2552" max="2552" width="23" style="161" customWidth="1"/>
    <col min="2553" max="2553" width="0" style="161" hidden="1" customWidth="1"/>
    <col min="2554" max="2554" width="15.7109375" style="161" customWidth="1"/>
    <col min="2555" max="2556" width="15.5703125" style="161" customWidth="1"/>
    <col min="2557" max="2557" width="14.28515625" style="161" customWidth="1"/>
    <col min="2558" max="2558" width="12.28515625" style="161" customWidth="1"/>
    <col min="2559" max="2559" width="14.140625" style="161" customWidth="1"/>
    <col min="2560" max="2560" width="16.5703125" style="161" customWidth="1"/>
    <col min="2561" max="2561" width="14.5703125" style="161" customWidth="1"/>
    <col min="2562" max="2562" width="11.28515625" style="161" customWidth="1"/>
    <col min="2563" max="2563" width="13.42578125" style="161" customWidth="1"/>
    <col min="2564" max="2564" width="15.28515625" style="161" customWidth="1"/>
    <col min="2565" max="2565" width="11.28515625" style="161" customWidth="1"/>
    <col min="2566" max="2566" width="9.140625" style="161"/>
    <col min="2567" max="2567" width="0" style="161" hidden="1" customWidth="1"/>
    <col min="2568" max="2807" width="9.140625" style="161"/>
    <col min="2808" max="2808" width="23" style="161" customWidth="1"/>
    <col min="2809" max="2809" width="0" style="161" hidden="1" customWidth="1"/>
    <col min="2810" max="2810" width="15.7109375" style="161" customWidth="1"/>
    <col min="2811" max="2812" width="15.5703125" style="161" customWidth="1"/>
    <col min="2813" max="2813" width="14.28515625" style="161" customWidth="1"/>
    <col min="2814" max="2814" width="12.28515625" style="161" customWidth="1"/>
    <col min="2815" max="2815" width="14.140625" style="161" customWidth="1"/>
    <col min="2816" max="2816" width="16.5703125" style="161" customWidth="1"/>
    <col min="2817" max="2817" width="14.5703125" style="161" customWidth="1"/>
    <col min="2818" max="2818" width="11.28515625" style="161" customWidth="1"/>
    <col min="2819" max="2819" width="13.42578125" style="161" customWidth="1"/>
    <col min="2820" max="2820" width="15.28515625" style="161" customWidth="1"/>
    <col min="2821" max="2821" width="11.28515625" style="161" customWidth="1"/>
    <col min="2822" max="2822" width="9.140625" style="161"/>
    <col min="2823" max="2823" width="0" style="161" hidden="1" customWidth="1"/>
    <col min="2824" max="3063" width="9.140625" style="161"/>
    <col min="3064" max="3064" width="23" style="161" customWidth="1"/>
    <col min="3065" max="3065" width="0" style="161" hidden="1" customWidth="1"/>
    <col min="3066" max="3066" width="15.7109375" style="161" customWidth="1"/>
    <col min="3067" max="3068" width="15.5703125" style="161" customWidth="1"/>
    <col min="3069" max="3069" width="14.28515625" style="161" customWidth="1"/>
    <col min="3070" max="3070" width="12.28515625" style="161" customWidth="1"/>
    <col min="3071" max="3071" width="14.140625" style="161" customWidth="1"/>
    <col min="3072" max="3072" width="16.5703125" style="161" customWidth="1"/>
    <col min="3073" max="3073" width="14.5703125" style="161" customWidth="1"/>
    <col min="3074" max="3074" width="11.28515625" style="161" customWidth="1"/>
    <col min="3075" max="3075" width="13.42578125" style="161" customWidth="1"/>
    <col min="3076" max="3076" width="15.28515625" style="161" customWidth="1"/>
    <col min="3077" max="3077" width="11.28515625" style="161" customWidth="1"/>
    <col min="3078" max="3078" width="9.140625" style="161"/>
    <col min="3079" max="3079" width="0" style="161" hidden="1" customWidth="1"/>
    <col min="3080" max="3319" width="9.140625" style="161"/>
    <col min="3320" max="3320" width="23" style="161" customWidth="1"/>
    <col min="3321" max="3321" width="0" style="161" hidden="1" customWidth="1"/>
    <col min="3322" max="3322" width="15.7109375" style="161" customWidth="1"/>
    <col min="3323" max="3324" width="15.5703125" style="161" customWidth="1"/>
    <col min="3325" max="3325" width="14.28515625" style="161" customWidth="1"/>
    <col min="3326" max="3326" width="12.28515625" style="161" customWidth="1"/>
    <col min="3327" max="3327" width="14.140625" style="161" customWidth="1"/>
    <col min="3328" max="3328" width="16.5703125" style="161" customWidth="1"/>
    <col min="3329" max="3329" width="14.5703125" style="161" customWidth="1"/>
    <col min="3330" max="3330" width="11.28515625" style="161" customWidth="1"/>
    <col min="3331" max="3331" width="13.42578125" style="161" customWidth="1"/>
    <col min="3332" max="3332" width="15.28515625" style="161" customWidth="1"/>
    <col min="3333" max="3333" width="11.28515625" style="161" customWidth="1"/>
    <col min="3334" max="3334" width="9.140625" style="161"/>
    <col min="3335" max="3335" width="0" style="161" hidden="1" customWidth="1"/>
    <col min="3336" max="3575" width="9.140625" style="161"/>
    <col min="3576" max="3576" width="23" style="161" customWidth="1"/>
    <col min="3577" max="3577" width="0" style="161" hidden="1" customWidth="1"/>
    <col min="3578" max="3578" width="15.7109375" style="161" customWidth="1"/>
    <col min="3579" max="3580" width="15.5703125" style="161" customWidth="1"/>
    <col min="3581" max="3581" width="14.28515625" style="161" customWidth="1"/>
    <col min="3582" max="3582" width="12.28515625" style="161" customWidth="1"/>
    <col min="3583" max="3583" width="14.140625" style="161" customWidth="1"/>
    <col min="3584" max="3584" width="16.5703125" style="161" customWidth="1"/>
    <col min="3585" max="3585" width="14.5703125" style="161" customWidth="1"/>
    <col min="3586" max="3586" width="11.28515625" style="161" customWidth="1"/>
    <col min="3587" max="3587" width="13.42578125" style="161" customWidth="1"/>
    <col min="3588" max="3588" width="15.28515625" style="161" customWidth="1"/>
    <col min="3589" max="3589" width="11.28515625" style="161" customWidth="1"/>
    <col min="3590" max="3590" width="9.140625" style="161"/>
    <col min="3591" max="3591" width="0" style="161" hidden="1" customWidth="1"/>
    <col min="3592" max="3831" width="9.140625" style="161"/>
    <col min="3832" max="3832" width="23" style="161" customWidth="1"/>
    <col min="3833" max="3833" width="0" style="161" hidden="1" customWidth="1"/>
    <col min="3834" max="3834" width="15.7109375" style="161" customWidth="1"/>
    <col min="3835" max="3836" width="15.5703125" style="161" customWidth="1"/>
    <col min="3837" max="3837" width="14.28515625" style="161" customWidth="1"/>
    <col min="3838" max="3838" width="12.28515625" style="161" customWidth="1"/>
    <col min="3839" max="3839" width="14.140625" style="161" customWidth="1"/>
    <col min="3840" max="3840" width="16.5703125" style="161" customWidth="1"/>
    <col min="3841" max="3841" width="14.5703125" style="161" customWidth="1"/>
    <col min="3842" max="3842" width="11.28515625" style="161" customWidth="1"/>
    <col min="3843" max="3843" width="13.42578125" style="161" customWidth="1"/>
    <col min="3844" max="3844" width="15.28515625" style="161" customWidth="1"/>
    <col min="3845" max="3845" width="11.28515625" style="161" customWidth="1"/>
    <col min="3846" max="3846" width="9.140625" style="161"/>
    <col min="3847" max="3847" width="0" style="161" hidden="1" customWidth="1"/>
    <col min="3848" max="4087" width="9.140625" style="161"/>
    <col min="4088" max="4088" width="23" style="161" customWidth="1"/>
    <col min="4089" max="4089" width="0" style="161" hidden="1" customWidth="1"/>
    <col min="4090" max="4090" width="15.7109375" style="161" customWidth="1"/>
    <col min="4091" max="4092" width="15.5703125" style="161" customWidth="1"/>
    <col min="4093" max="4093" width="14.28515625" style="161" customWidth="1"/>
    <col min="4094" max="4094" width="12.28515625" style="161" customWidth="1"/>
    <col min="4095" max="4095" width="14.140625" style="161" customWidth="1"/>
    <col min="4096" max="4096" width="16.5703125" style="161" customWidth="1"/>
    <col min="4097" max="4097" width="14.5703125" style="161" customWidth="1"/>
    <col min="4098" max="4098" width="11.28515625" style="161" customWidth="1"/>
    <col min="4099" max="4099" width="13.42578125" style="161" customWidth="1"/>
    <col min="4100" max="4100" width="15.28515625" style="161" customWidth="1"/>
    <col min="4101" max="4101" width="11.28515625" style="161" customWidth="1"/>
    <col min="4102" max="4102" width="9.140625" style="161"/>
    <col min="4103" max="4103" width="0" style="161" hidden="1" customWidth="1"/>
    <col min="4104" max="4343" width="9.140625" style="161"/>
    <col min="4344" max="4344" width="23" style="161" customWidth="1"/>
    <col min="4345" max="4345" width="0" style="161" hidden="1" customWidth="1"/>
    <col min="4346" max="4346" width="15.7109375" style="161" customWidth="1"/>
    <col min="4347" max="4348" width="15.5703125" style="161" customWidth="1"/>
    <col min="4349" max="4349" width="14.28515625" style="161" customWidth="1"/>
    <col min="4350" max="4350" width="12.28515625" style="161" customWidth="1"/>
    <col min="4351" max="4351" width="14.140625" style="161" customWidth="1"/>
    <col min="4352" max="4352" width="16.5703125" style="161" customWidth="1"/>
    <col min="4353" max="4353" width="14.5703125" style="161" customWidth="1"/>
    <col min="4354" max="4354" width="11.28515625" style="161" customWidth="1"/>
    <col min="4355" max="4355" width="13.42578125" style="161" customWidth="1"/>
    <col min="4356" max="4356" width="15.28515625" style="161" customWidth="1"/>
    <col min="4357" max="4357" width="11.28515625" style="161" customWidth="1"/>
    <col min="4358" max="4358" width="9.140625" style="161"/>
    <col min="4359" max="4359" width="0" style="161" hidden="1" customWidth="1"/>
    <col min="4360" max="4599" width="9.140625" style="161"/>
    <col min="4600" max="4600" width="23" style="161" customWidth="1"/>
    <col min="4601" max="4601" width="0" style="161" hidden="1" customWidth="1"/>
    <col min="4602" max="4602" width="15.7109375" style="161" customWidth="1"/>
    <col min="4603" max="4604" width="15.5703125" style="161" customWidth="1"/>
    <col min="4605" max="4605" width="14.28515625" style="161" customWidth="1"/>
    <col min="4606" max="4606" width="12.28515625" style="161" customWidth="1"/>
    <col min="4607" max="4607" width="14.140625" style="161" customWidth="1"/>
    <col min="4608" max="4608" width="16.5703125" style="161" customWidth="1"/>
    <col min="4609" max="4609" width="14.5703125" style="161" customWidth="1"/>
    <col min="4610" max="4610" width="11.28515625" style="161" customWidth="1"/>
    <col min="4611" max="4611" width="13.42578125" style="161" customWidth="1"/>
    <col min="4612" max="4612" width="15.28515625" style="161" customWidth="1"/>
    <col min="4613" max="4613" width="11.28515625" style="161" customWidth="1"/>
    <col min="4614" max="4614" width="9.140625" style="161"/>
    <col min="4615" max="4615" width="0" style="161" hidden="1" customWidth="1"/>
    <col min="4616" max="4855" width="9.140625" style="161"/>
    <col min="4856" max="4856" width="23" style="161" customWidth="1"/>
    <col min="4857" max="4857" width="0" style="161" hidden="1" customWidth="1"/>
    <col min="4858" max="4858" width="15.7109375" style="161" customWidth="1"/>
    <col min="4859" max="4860" width="15.5703125" style="161" customWidth="1"/>
    <col min="4861" max="4861" width="14.28515625" style="161" customWidth="1"/>
    <col min="4862" max="4862" width="12.28515625" style="161" customWidth="1"/>
    <col min="4863" max="4863" width="14.140625" style="161" customWidth="1"/>
    <col min="4864" max="4864" width="16.5703125" style="161" customWidth="1"/>
    <col min="4865" max="4865" width="14.5703125" style="161" customWidth="1"/>
    <col min="4866" max="4866" width="11.28515625" style="161" customWidth="1"/>
    <col min="4867" max="4867" width="13.42578125" style="161" customWidth="1"/>
    <col min="4868" max="4868" width="15.28515625" style="161" customWidth="1"/>
    <col min="4869" max="4869" width="11.28515625" style="161" customWidth="1"/>
    <col min="4870" max="4870" width="9.140625" style="161"/>
    <col min="4871" max="4871" width="0" style="161" hidden="1" customWidth="1"/>
    <col min="4872" max="5111" width="9.140625" style="161"/>
    <col min="5112" max="5112" width="23" style="161" customWidth="1"/>
    <col min="5113" max="5113" width="0" style="161" hidden="1" customWidth="1"/>
    <col min="5114" max="5114" width="15.7109375" style="161" customWidth="1"/>
    <col min="5115" max="5116" width="15.5703125" style="161" customWidth="1"/>
    <col min="5117" max="5117" width="14.28515625" style="161" customWidth="1"/>
    <col min="5118" max="5118" width="12.28515625" style="161" customWidth="1"/>
    <col min="5119" max="5119" width="14.140625" style="161" customWidth="1"/>
    <col min="5120" max="5120" width="16.5703125" style="161" customWidth="1"/>
    <col min="5121" max="5121" width="14.5703125" style="161" customWidth="1"/>
    <col min="5122" max="5122" width="11.28515625" style="161" customWidth="1"/>
    <col min="5123" max="5123" width="13.42578125" style="161" customWidth="1"/>
    <col min="5124" max="5124" width="15.28515625" style="161" customWidth="1"/>
    <col min="5125" max="5125" width="11.28515625" style="161" customWidth="1"/>
    <col min="5126" max="5126" width="9.140625" style="161"/>
    <col min="5127" max="5127" width="0" style="161" hidden="1" customWidth="1"/>
    <col min="5128" max="5367" width="9.140625" style="161"/>
    <col min="5368" max="5368" width="23" style="161" customWidth="1"/>
    <col min="5369" max="5369" width="0" style="161" hidden="1" customWidth="1"/>
    <col min="5370" max="5370" width="15.7109375" style="161" customWidth="1"/>
    <col min="5371" max="5372" width="15.5703125" style="161" customWidth="1"/>
    <col min="5373" max="5373" width="14.28515625" style="161" customWidth="1"/>
    <col min="5374" max="5374" width="12.28515625" style="161" customWidth="1"/>
    <col min="5375" max="5375" width="14.140625" style="161" customWidth="1"/>
    <col min="5376" max="5376" width="16.5703125" style="161" customWidth="1"/>
    <col min="5377" max="5377" width="14.5703125" style="161" customWidth="1"/>
    <col min="5378" max="5378" width="11.28515625" style="161" customWidth="1"/>
    <col min="5379" max="5379" width="13.42578125" style="161" customWidth="1"/>
    <col min="5380" max="5380" width="15.28515625" style="161" customWidth="1"/>
    <col min="5381" max="5381" width="11.28515625" style="161" customWidth="1"/>
    <col min="5382" max="5382" width="9.140625" style="161"/>
    <col min="5383" max="5383" width="0" style="161" hidden="1" customWidth="1"/>
    <col min="5384" max="5623" width="9.140625" style="161"/>
    <col min="5624" max="5624" width="23" style="161" customWidth="1"/>
    <col min="5625" max="5625" width="0" style="161" hidden="1" customWidth="1"/>
    <col min="5626" max="5626" width="15.7109375" style="161" customWidth="1"/>
    <col min="5627" max="5628" width="15.5703125" style="161" customWidth="1"/>
    <col min="5629" max="5629" width="14.28515625" style="161" customWidth="1"/>
    <col min="5630" max="5630" width="12.28515625" style="161" customWidth="1"/>
    <col min="5631" max="5631" width="14.140625" style="161" customWidth="1"/>
    <col min="5632" max="5632" width="16.5703125" style="161" customWidth="1"/>
    <col min="5633" max="5633" width="14.5703125" style="161" customWidth="1"/>
    <col min="5634" max="5634" width="11.28515625" style="161" customWidth="1"/>
    <col min="5635" max="5635" width="13.42578125" style="161" customWidth="1"/>
    <col min="5636" max="5636" width="15.28515625" style="161" customWidth="1"/>
    <col min="5637" max="5637" width="11.28515625" style="161" customWidth="1"/>
    <col min="5638" max="5638" width="9.140625" style="161"/>
    <col min="5639" max="5639" width="0" style="161" hidden="1" customWidth="1"/>
    <col min="5640" max="5879" width="9.140625" style="161"/>
    <col min="5880" max="5880" width="23" style="161" customWidth="1"/>
    <col min="5881" max="5881" width="0" style="161" hidden="1" customWidth="1"/>
    <col min="5882" max="5882" width="15.7109375" style="161" customWidth="1"/>
    <col min="5883" max="5884" width="15.5703125" style="161" customWidth="1"/>
    <col min="5885" max="5885" width="14.28515625" style="161" customWidth="1"/>
    <col min="5886" max="5886" width="12.28515625" style="161" customWidth="1"/>
    <col min="5887" max="5887" width="14.140625" style="161" customWidth="1"/>
    <col min="5888" max="5888" width="16.5703125" style="161" customWidth="1"/>
    <col min="5889" max="5889" width="14.5703125" style="161" customWidth="1"/>
    <col min="5890" max="5890" width="11.28515625" style="161" customWidth="1"/>
    <col min="5891" max="5891" width="13.42578125" style="161" customWidth="1"/>
    <col min="5892" max="5892" width="15.28515625" style="161" customWidth="1"/>
    <col min="5893" max="5893" width="11.28515625" style="161" customWidth="1"/>
    <col min="5894" max="5894" width="9.140625" style="161"/>
    <col min="5895" max="5895" width="0" style="161" hidden="1" customWidth="1"/>
    <col min="5896" max="6135" width="9.140625" style="161"/>
    <col min="6136" max="6136" width="23" style="161" customWidth="1"/>
    <col min="6137" max="6137" width="0" style="161" hidden="1" customWidth="1"/>
    <col min="6138" max="6138" width="15.7109375" style="161" customWidth="1"/>
    <col min="6139" max="6140" width="15.5703125" style="161" customWidth="1"/>
    <col min="6141" max="6141" width="14.28515625" style="161" customWidth="1"/>
    <col min="6142" max="6142" width="12.28515625" style="161" customWidth="1"/>
    <col min="6143" max="6143" width="14.140625" style="161" customWidth="1"/>
    <col min="6144" max="6144" width="16.5703125" style="161" customWidth="1"/>
    <col min="6145" max="6145" width="14.5703125" style="161" customWidth="1"/>
    <col min="6146" max="6146" width="11.28515625" style="161" customWidth="1"/>
    <col min="6147" max="6147" width="13.42578125" style="161" customWidth="1"/>
    <col min="6148" max="6148" width="15.28515625" style="161" customWidth="1"/>
    <col min="6149" max="6149" width="11.28515625" style="161" customWidth="1"/>
    <col min="6150" max="6150" width="9.140625" style="161"/>
    <col min="6151" max="6151" width="0" style="161" hidden="1" customWidth="1"/>
    <col min="6152" max="6391" width="9.140625" style="161"/>
    <col min="6392" max="6392" width="23" style="161" customWidth="1"/>
    <col min="6393" max="6393" width="0" style="161" hidden="1" customWidth="1"/>
    <col min="6394" max="6394" width="15.7109375" style="161" customWidth="1"/>
    <col min="6395" max="6396" width="15.5703125" style="161" customWidth="1"/>
    <col min="6397" max="6397" width="14.28515625" style="161" customWidth="1"/>
    <col min="6398" max="6398" width="12.28515625" style="161" customWidth="1"/>
    <col min="6399" max="6399" width="14.140625" style="161" customWidth="1"/>
    <col min="6400" max="6400" width="16.5703125" style="161" customWidth="1"/>
    <col min="6401" max="6401" width="14.5703125" style="161" customWidth="1"/>
    <col min="6402" max="6402" width="11.28515625" style="161" customWidth="1"/>
    <col min="6403" max="6403" width="13.42578125" style="161" customWidth="1"/>
    <col min="6404" max="6404" width="15.28515625" style="161" customWidth="1"/>
    <col min="6405" max="6405" width="11.28515625" style="161" customWidth="1"/>
    <col min="6406" max="6406" width="9.140625" style="161"/>
    <col min="6407" max="6407" width="0" style="161" hidden="1" customWidth="1"/>
    <col min="6408" max="6647" width="9.140625" style="161"/>
    <col min="6648" max="6648" width="23" style="161" customWidth="1"/>
    <col min="6649" max="6649" width="0" style="161" hidden="1" customWidth="1"/>
    <col min="6650" max="6650" width="15.7109375" style="161" customWidth="1"/>
    <col min="6651" max="6652" width="15.5703125" style="161" customWidth="1"/>
    <col min="6653" max="6653" width="14.28515625" style="161" customWidth="1"/>
    <col min="6654" max="6654" width="12.28515625" style="161" customWidth="1"/>
    <col min="6655" max="6655" width="14.140625" style="161" customWidth="1"/>
    <col min="6656" max="6656" width="16.5703125" style="161" customWidth="1"/>
    <col min="6657" max="6657" width="14.5703125" style="161" customWidth="1"/>
    <col min="6658" max="6658" width="11.28515625" style="161" customWidth="1"/>
    <col min="6659" max="6659" width="13.42578125" style="161" customWidth="1"/>
    <col min="6660" max="6660" width="15.28515625" style="161" customWidth="1"/>
    <col min="6661" max="6661" width="11.28515625" style="161" customWidth="1"/>
    <col min="6662" max="6662" width="9.140625" style="161"/>
    <col min="6663" max="6663" width="0" style="161" hidden="1" customWidth="1"/>
    <col min="6664" max="6903" width="9.140625" style="161"/>
    <col min="6904" max="6904" width="23" style="161" customWidth="1"/>
    <col min="6905" max="6905" width="0" style="161" hidden="1" customWidth="1"/>
    <col min="6906" max="6906" width="15.7109375" style="161" customWidth="1"/>
    <col min="6907" max="6908" width="15.5703125" style="161" customWidth="1"/>
    <col min="6909" max="6909" width="14.28515625" style="161" customWidth="1"/>
    <col min="6910" max="6910" width="12.28515625" style="161" customWidth="1"/>
    <col min="6911" max="6911" width="14.140625" style="161" customWidth="1"/>
    <col min="6912" max="6912" width="16.5703125" style="161" customWidth="1"/>
    <col min="6913" max="6913" width="14.5703125" style="161" customWidth="1"/>
    <col min="6914" max="6914" width="11.28515625" style="161" customWidth="1"/>
    <col min="6915" max="6915" width="13.42578125" style="161" customWidth="1"/>
    <col min="6916" max="6916" width="15.28515625" style="161" customWidth="1"/>
    <col min="6917" max="6917" width="11.28515625" style="161" customWidth="1"/>
    <col min="6918" max="6918" width="9.140625" style="161"/>
    <col min="6919" max="6919" width="0" style="161" hidden="1" customWidth="1"/>
    <col min="6920" max="7159" width="9.140625" style="161"/>
    <col min="7160" max="7160" width="23" style="161" customWidth="1"/>
    <col min="7161" max="7161" width="0" style="161" hidden="1" customWidth="1"/>
    <col min="7162" max="7162" width="15.7109375" style="161" customWidth="1"/>
    <col min="7163" max="7164" width="15.5703125" style="161" customWidth="1"/>
    <col min="7165" max="7165" width="14.28515625" style="161" customWidth="1"/>
    <col min="7166" max="7166" width="12.28515625" style="161" customWidth="1"/>
    <col min="7167" max="7167" width="14.140625" style="161" customWidth="1"/>
    <col min="7168" max="7168" width="16.5703125" style="161" customWidth="1"/>
    <col min="7169" max="7169" width="14.5703125" style="161" customWidth="1"/>
    <col min="7170" max="7170" width="11.28515625" style="161" customWidth="1"/>
    <col min="7171" max="7171" width="13.42578125" style="161" customWidth="1"/>
    <col min="7172" max="7172" width="15.28515625" style="161" customWidth="1"/>
    <col min="7173" max="7173" width="11.28515625" style="161" customWidth="1"/>
    <col min="7174" max="7174" width="9.140625" style="161"/>
    <col min="7175" max="7175" width="0" style="161" hidden="1" customWidth="1"/>
    <col min="7176" max="7415" width="9.140625" style="161"/>
    <col min="7416" max="7416" width="23" style="161" customWidth="1"/>
    <col min="7417" max="7417" width="0" style="161" hidden="1" customWidth="1"/>
    <col min="7418" max="7418" width="15.7109375" style="161" customWidth="1"/>
    <col min="7419" max="7420" width="15.5703125" style="161" customWidth="1"/>
    <col min="7421" max="7421" width="14.28515625" style="161" customWidth="1"/>
    <col min="7422" max="7422" width="12.28515625" style="161" customWidth="1"/>
    <col min="7423" max="7423" width="14.140625" style="161" customWidth="1"/>
    <col min="7424" max="7424" width="16.5703125" style="161" customWidth="1"/>
    <col min="7425" max="7425" width="14.5703125" style="161" customWidth="1"/>
    <col min="7426" max="7426" width="11.28515625" style="161" customWidth="1"/>
    <col min="7427" max="7427" width="13.42578125" style="161" customWidth="1"/>
    <col min="7428" max="7428" width="15.28515625" style="161" customWidth="1"/>
    <col min="7429" max="7429" width="11.28515625" style="161" customWidth="1"/>
    <col min="7430" max="7430" width="9.140625" style="161"/>
    <col min="7431" max="7431" width="0" style="161" hidden="1" customWidth="1"/>
    <col min="7432" max="7671" width="9.140625" style="161"/>
    <col min="7672" max="7672" width="23" style="161" customWidth="1"/>
    <col min="7673" max="7673" width="0" style="161" hidden="1" customWidth="1"/>
    <col min="7674" max="7674" width="15.7109375" style="161" customWidth="1"/>
    <col min="7675" max="7676" width="15.5703125" style="161" customWidth="1"/>
    <col min="7677" max="7677" width="14.28515625" style="161" customWidth="1"/>
    <col min="7678" max="7678" width="12.28515625" style="161" customWidth="1"/>
    <col min="7679" max="7679" width="14.140625" style="161" customWidth="1"/>
    <col min="7680" max="7680" width="16.5703125" style="161" customWidth="1"/>
    <col min="7681" max="7681" width="14.5703125" style="161" customWidth="1"/>
    <col min="7682" max="7682" width="11.28515625" style="161" customWidth="1"/>
    <col min="7683" max="7683" width="13.42578125" style="161" customWidth="1"/>
    <col min="7684" max="7684" width="15.28515625" style="161" customWidth="1"/>
    <col min="7685" max="7685" width="11.28515625" style="161" customWidth="1"/>
    <col min="7686" max="7686" width="9.140625" style="161"/>
    <col min="7687" max="7687" width="0" style="161" hidden="1" customWidth="1"/>
    <col min="7688" max="7927" width="9.140625" style="161"/>
    <col min="7928" max="7928" width="23" style="161" customWidth="1"/>
    <col min="7929" max="7929" width="0" style="161" hidden="1" customWidth="1"/>
    <col min="7930" max="7930" width="15.7109375" style="161" customWidth="1"/>
    <col min="7931" max="7932" width="15.5703125" style="161" customWidth="1"/>
    <col min="7933" max="7933" width="14.28515625" style="161" customWidth="1"/>
    <col min="7934" max="7934" width="12.28515625" style="161" customWidth="1"/>
    <col min="7935" max="7935" width="14.140625" style="161" customWidth="1"/>
    <col min="7936" max="7936" width="16.5703125" style="161" customWidth="1"/>
    <col min="7937" max="7937" width="14.5703125" style="161" customWidth="1"/>
    <col min="7938" max="7938" width="11.28515625" style="161" customWidth="1"/>
    <col min="7939" max="7939" width="13.42578125" style="161" customWidth="1"/>
    <col min="7940" max="7940" width="15.28515625" style="161" customWidth="1"/>
    <col min="7941" max="7941" width="11.28515625" style="161" customWidth="1"/>
    <col min="7942" max="7942" width="9.140625" style="161"/>
    <col min="7943" max="7943" width="0" style="161" hidden="1" customWidth="1"/>
    <col min="7944" max="8183" width="9.140625" style="161"/>
    <col min="8184" max="8184" width="23" style="161" customWidth="1"/>
    <col min="8185" max="8185" width="0" style="161" hidden="1" customWidth="1"/>
    <col min="8186" max="8186" width="15.7109375" style="161" customWidth="1"/>
    <col min="8187" max="8188" width="15.5703125" style="161" customWidth="1"/>
    <col min="8189" max="8189" width="14.28515625" style="161" customWidth="1"/>
    <col min="8190" max="8190" width="12.28515625" style="161" customWidth="1"/>
    <col min="8191" max="8191" width="14.140625" style="161" customWidth="1"/>
    <col min="8192" max="8192" width="16.5703125" style="161" customWidth="1"/>
    <col min="8193" max="8193" width="14.5703125" style="161" customWidth="1"/>
    <col min="8194" max="8194" width="11.28515625" style="161" customWidth="1"/>
    <col min="8195" max="8195" width="13.42578125" style="161" customWidth="1"/>
    <col min="8196" max="8196" width="15.28515625" style="161" customWidth="1"/>
    <col min="8197" max="8197" width="11.28515625" style="161" customWidth="1"/>
    <col min="8198" max="8198" width="9.140625" style="161"/>
    <col min="8199" max="8199" width="0" style="161" hidden="1" customWidth="1"/>
    <col min="8200" max="8439" width="9.140625" style="161"/>
    <col min="8440" max="8440" width="23" style="161" customWidth="1"/>
    <col min="8441" max="8441" width="0" style="161" hidden="1" customWidth="1"/>
    <col min="8442" max="8442" width="15.7109375" style="161" customWidth="1"/>
    <col min="8443" max="8444" width="15.5703125" style="161" customWidth="1"/>
    <col min="8445" max="8445" width="14.28515625" style="161" customWidth="1"/>
    <col min="8446" max="8446" width="12.28515625" style="161" customWidth="1"/>
    <col min="8447" max="8447" width="14.140625" style="161" customWidth="1"/>
    <col min="8448" max="8448" width="16.5703125" style="161" customWidth="1"/>
    <col min="8449" max="8449" width="14.5703125" style="161" customWidth="1"/>
    <col min="8450" max="8450" width="11.28515625" style="161" customWidth="1"/>
    <col min="8451" max="8451" width="13.42578125" style="161" customWidth="1"/>
    <col min="8452" max="8452" width="15.28515625" style="161" customWidth="1"/>
    <col min="8453" max="8453" width="11.28515625" style="161" customWidth="1"/>
    <col min="8454" max="8454" width="9.140625" style="161"/>
    <col min="8455" max="8455" width="0" style="161" hidden="1" customWidth="1"/>
    <col min="8456" max="8695" width="9.140625" style="161"/>
    <col min="8696" max="8696" width="23" style="161" customWidth="1"/>
    <col min="8697" max="8697" width="0" style="161" hidden="1" customWidth="1"/>
    <col min="8698" max="8698" width="15.7109375" style="161" customWidth="1"/>
    <col min="8699" max="8700" width="15.5703125" style="161" customWidth="1"/>
    <col min="8701" max="8701" width="14.28515625" style="161" customWidth="1"/>
    <col min="8702" max="8702" width="12.28515625" style="161" customWidth="1"/>
    <col min="8703" max="8703" width="14.140625" style="161" customWidth="1"/>
    <col min="8704" max="8704" width="16.5703125" style="161" customWidth="1"/>
    <col min="8705" max="8705" width="14.5703125" style="161" customWidth="1"/>
    <col min="8706" max="8706" width="11.28515625" style="161" customWidth="1"/>
    <col min="8707" max="8707" width="13.42578125" style="161" customWidth="1"/>
    <col min="8708" max="8708" width="15.28515625" style="161" customWidth="1"/>
    <col min="8709" max="8709" width="11.28515625" style="161" customWidth="1"/>
    <col min="8710" max="8710" width="9.140625" style="161"/>
    <col min="8711" max="8711" width="0" style="161" hidden="1" customWidth="1"/>
    <col min="8712" max="8951" width="9.140625" style="161"/>
    <col min="8952" max="8952" width="23" style="161" customWidth="1"/>
    <col min="8953" max="8953" width="0" style="161" hidden="1" customWidth="1"/>
    <col min="8954" max="8954" width="15.7109375" style="161" customWidth="1"/>
    <col min="8955" max="8956" width="15.5703125" style="161" customWidth="1"/>
    <col min="8957" max="8957" width="14.28515625" style="161" customWidth="1"/>
    <col min="8958" max="8958" width="12.28515625" style="161" customWidth="1"/>
    <col min="8959" max="8959" width="14.140625" style="161" customWidth="1"/>
    <col min="8960" max="8960" width="16.5703125" style="161" customWidth="1"/>
    <col min="8961" max="8961" width="14.5703125" style="161" customWidth="1"/>
    <col min="8962" max="8962" width="11.28515625" style="161" customWidth="1"/>
    <col min="8963" max="8963" width="13.42578125" style="161" customWidth="1"/>
    <col min="8964" max="8964" width="15.28515625" style="161" customWidth="1"/>
    <col min="8965" max="8965" width="11.28515625" style="161" customWidth="1"/>
    <col min="8966" max="8966" width="9.140625" style="161"/>
    <col min="8967" max="8967" width="0" style="161" hidden="1" customWidth="1"/>
    <col min="8968" max="9207" width="9.140625" style="161"/>
    <col min="9208" max="9208" width="23" style="161" customWidth="1"/>
    <col min="9209" max="9209" width="0" style="161" hidden="1" customWidth="1"/>
    <col min="9210" max="9210" width="15.7109375" style="161" customWidth="1"/>
    <col min="9211" max="9212" width="15.5703125" style="161" customWidth="1"/>
    <col min="9213" max="9213" width="14.28515625" style="161" customWidth="1"/>
    <col min="9214" max="9214" width="12.28515625" style="161" customWidth="1"/>
    <col min="9215" max="9215" width="14.140625" style="161" customWidth="1"/>
    <col min="9216" max="9216" width="16.5703125" style="161" customWidth="1"/>
    <col min="9217" max="9217" width="14.5703125" style="161" customWidth="1"/>
    <col min="9218" max="9218" width="11.28515625" style="161" customWidth="1"/>
    <col min="9219" max="9219" width="13.42578125" style="161" customWidth="1"/>
    <col min="9220" max="9220" width="15.28515625" style="161" customWidth="1"/>
    <col min="9221" max="9221" width="11.28515625" style="161" customWidth="1"/>
    <col min="9222" max="9222" width="9.140625" style="161"/>
    <col min="9223" max="9223" width="0" style="161" hidden="1" customWidth="1"/>
    <col min="9224" max="9463" width="9.140625" style="161"/>
    <col min="9464" max="9464" width="23" style="161" customWidth="1"/>
    <col min="9465" max="9465" width="0" style="161" hidden="1" customWidth="1"/>
    <col min="9466" max="9466" width="15.7109375" style="161" customWidth="1"/>
    <col min="9467" max="9468" width="15.5703125" style="161" customWidth="1"/>
    <col min="9469" max="9469" width="14.28515625" style="161" customWidth="1"/>
    <col min="9470" max="9470" width="12.28515625" style="161" customWidth="1"/>
    <col min="9471" max="9471" width="14.140625" style="161" customWidth="1"/>
    <col min="9472" max="9472" width="16.5703125" style="161" customWidth="1"/>
    <col min="9473" max="9473" width="14.5703125" style="161" customWidth="1"/>
    <col min="9474" max="9474" width="11.28515625" style="161" customWidth="1"/>
    <col min="9475" max="9475" width="13.42578125" style="161" customWidth="1"/>
    <col min="9476" max="9476" width="15.28515625" style="161" customWidth="1"/>
    <col min="9477" max="9477" width="11.28515625" style="161" customWidth="1"/>
    <col min="9478" max="9478" width="9.140625" style="161"/>
    <col min="9479" max="9479" width="0" style="161" hidden="1" customWidth="1"/>
    <col min="9480" max="9719" width="9.140625" style="161"/>
    <col min="9720" max="9720" width="23" style="161" customWidth="1"/>
    <col min="9721" max="9721" width="0" style="161" hidden="1" customWidth="1"/>
    <col min="9722" max="9722" width="15.7109375" style="161" customWidth="1"/>
    <col min="9723" max="9724" width="15.5703125" style="161" customWidth="1"/>
    <col min="9725" max="9725" width="14.28515625" style="161" customWidth="1"/>
    <col min="9726" max="9726" width="12.28515625" style="161" customWidth="1"/>
    <col min="9727" max="9727" width="14.140625" style="161" customWidth="1"/>
    <col min="9728" max="9728" width="16.5703125" style="161" customWidth="1"/>
    <col min="9729" max="9729" width="14.5703125" style="161" customWidth="1"/>
    <col min="9730" max="9730" width="11.28515625" style="161" customWidth="1"/>
    <col min="9731" max="9731" width="13.42578125" style="161" customWidth="1"/>
    <col min="9732" max="9732" width="15.28515625" style="161" customWidth="1"/>
    <col min="9733" max="9733" width="11.28515625" style="161" customWidth="1"/>
    <col min="9734" max="9734" width="9.140625" style="161"/>
    <col min="9735" max="9735" width="0" style="161" hidden="1" customWidth="1"/>
    <col min="9736" max="9975" width="9.140625" style="161"/>
    <col min="9976" max="9976" width="23" style="161" customWidth="1"/>
    <col min="9977" max="9977" width="0" style="161" hidden="1" customWidth="1"/>
    <col min="9978" max="9978" width="15.7109375" style="161" customWidth="1"/>
    <col min="9979" max="9980" width="15.5703125" style="161" customWidth="1"/>
    <col min="9981" max="9981" width="14.28515625" style="161" customWidth="1"/>
    <col min="9982" max="9982" width="12.28515625" style="161" customWidth="1"/>
    <col min="9983" max="9983" width="14.140625" style="161" customWidth="1"/>
    <col min="9984" max="9984" width="16.5703125" style="161" customWidth="1"/>
    <col min="9985" max="9985" width="14.5703125" style="161" customWidth="1"/>
    <col min="9986" max="9986" width="11.28515625" style="161" customWidth="1"/>
    <col min="9987" max="9987" width="13.42578125" style="161" customWidth="1"/>
    <col min="9988" max="9988" width="15.28515625" style="161" customWidth="1"/>
    <col min="9989" max="9989" width="11.28515625" style="161" customWidth="1"/>
    <col min="9990" max="9990" width="9.140625" style="161"/>
    <col min="9991" max="9991" width="0" style="161" hidden="1" customWidth="1"/>
    <col min="9992" max="10231" width="9.140625" style="161"/>
    <col min="10232" max="10232" width="23" style="161" customWidth="1"/>
    <col min="10233" max="10233" width="0" style="161" hidden="1" customWidth="1"/>
    <col min="10234" max="10234" width="15.7109375" style="161" customWidth="1"/>
    <col min="10235" max="10236" width="15.5703125" style="161" customWidth="1"/>
    <col min="10237" max="10237" width="14.28515625" style="161" customWidth="1"/>
    <col min="10238" max="10238" width="12.28515625" style="161" customWidth="1"/>
    <col min="10239" max="10239" width="14.140625" style="161" customWidth="1"/>
    <col min="10240" max="10240" width="16.5703125" style="161" customWidth="1"/>
    <col min="10241" max="10241" width="14.5703125" style="161" customWidth="1"/>
    <col min="10242" max="10242" width="11.28515625" style="161" customWidth="1"/>
    <col min="10243" max="10243" width="13.42578125" style="161" customWidth="1"/>
    <col min="10244" max="10244" width="15.28515625" style="161" customWidth="1"/>
    <col min="10245" max="10245" width="11.28515625" style="161" customWidth="1"/>
    <col min="10246" max="10246" width="9.140625" style="161"/>
    <col min="10247" max="10247" width="0" style="161" hidden="1" customWidth="1"/>
    <col min="10248" max="10487" width="9.140625" style="161"/>
    <col min="10488" max="10488" width="23" style="161" customWidth="1"/>
    <col min="10489" max="10489" width="0" style="161" hidden="1" customWidth="1"/>
    <col min="10490" max="10490" width="15.7109375" style="161" customWidth="1"/>
    <col min="10491" max="10492" width="15.5703125" style="161" customWidth="1"/>
    <col min="10493" max="10493" width="14.28515625" style="161" customWidth="1"/>
    <col min="10494" max="10494" width="12.28515625" style="161" customWidth="1"/>
    <col min="10495" max="10495" width="14.140625" style="161" customWidth="1"/>
    <col min="10496" max="10496" width="16.5703125" style="161" customWidth="1"/>
    <col min="10497" max="10497" width="14.5703125" style="161" customWidth="1"/>
    <col min="10498" max="10498" width="11.28515625" style="161" customWidth="1"/>
    <col min="10499" max="10499" width="13.42578125" style="161" customWidth="1"/>
    <col min="10500" max="10500" width="15.28515625" style="161" customWidth="1"/>
    <col min="10501" max="10501" width="11.28515625" style="161" customWidth="1"/>
    <col min="10502" max="10502" width="9.140625" style="161"/>
    <col min="10503" max="10503" width="0" style="161" hidden="1" customWidth="1"/>
    <col min="10504" max="10743" width="9.140625" style="161"/>
    <col min="10744" max="10744" width="23" style="161" customWidth="1"/>
    <col min="10745" max="10745" width="0" style="161" hidden="1" customWidth="1"/>
    <col min="10746" max="10746" width="15.7109375" style="161" customWidth="1"/>
    <col min="10747" max="10748" width="15.5703125" style="161" customWidth="1"/>
    <col min="10749" max="10749" width="14.28515625" style="161" customWidth="1"/>
    <col min="10750" max="10750" width="12.28515625" style="161" customWidth="1"/>
    <col min="10751" max="10751" width="14.140625" style="161" customWidth="1"/>
    <col min="10752" max="10752" width="16.5703125" style="161" customWidth="1"/>
    <col min="10753" max="10753" width="14.5703125" style="161" customWidth="1"/>
    <col min="10754" max="10754" width="11.28515625" style="161" customWidth="1"/>
    <col min="10755" max="10755" width="13.42578125" style="161" customWidth="1"/>
    <col min="10756" max="10756" width="15.28515625" style="161" customWidth="1"/>
    <col min="10757" max="10757" width="11.28515625" style="161" customWidth="1"/>
    <col min="10758" max="10758" width="9.140625" style="161"/>
    <col min="10759" max="10759" width="0" style="161" hidden="1" customWidth="1"/>
    <col min="10760" max="10999" width="9.140625" style="161"/>
    <col min="11000" max="11000" width="23" style="161" customWidth="1"/>
    <col min="11001" max="11001" width="0" style="161" hidden="1" customWidth="1"/>
    <col min="11002" max="11002" width="15.7109375" style="161" customWidth="1"/>
    <col min="11003" max="11004" width="15.5703125" style="161" customWidth="1"/>
    <col min="11005" max="11005" width="14.28515625" style="161" customWidth="1"/>
    <col min="11006" max="11006" width="12.28515625" style="161" customWidth="1"/>
    <col min="11007" max="11007" width="14.140625" style="161" customWidth="1"/>
    <col min="11008" max="11008" width="16.5703125" style="161" customWidth="1"/>
    <col min="11009" max="11009" width="14.5703125" style="161" customWidth="1"/>
    <col min="11010" max="11010" width="11.28515625" style="161" customWidth="1"/>
    <col min="11011" max="11011" width="13.42578125" style="161" customWidth="1"/>
    <col min="11012" max="11012" width="15.28515625" style="161" customWidth="1"/>
    <col min="11013" max="11013" width="11.28515625" style="161" customWidth="1"/>
    <col min="11014" max="11014" width="9.140625" style="161"/>
    <col min="11015" max="11015" width="0" style="161" hidden="1" customWidth="1"/>
    <col min="11016" max="11255" width="9.140625" style="161"/>
    <col min="11256" max="11256" width="23" style="161" customWidth="1"/>
    <col min="11257" max="11257" width="0" style="161" hidden="1" customWidth="1"/>
    <col min="11258" max="11258" width="15.7109375" style="161" customWidth="1"/>
    <col min="11259" max="11260" width="15.5703125" style="161" customWidth="1"/>
    <col min="11261" max="11261" width="14.28515625" style="161" customWidth="1"/>
    <col min="11262" max="11262" width="12.28515625" style="161" customWidth="1"/>
    <col min="11263" max="11263" width="14.140625" style="161" customWidth="1"/>
    <col min="11264" max="11264" width="16.5703125" style="161" customWidth="1"/>
    <col min="11265" max="11265" width="14.5703125" style="161" customWidth="1"/>
    <col min="11266" max="11266" width="11.28515625" style="161" customWidth="1"/>
    <col min="11267" max="11267" width="13.42578125" style="161" customWidth="1"/>
    <col min="11268" max="11268" width="15.28515625" style="161" customWidth="1"/>
    <col min="11269" max="11269" width="11.28515625" style="161" customWidth="1"/>
    <col min="11270" max="11270" width="9.140625" style="161"/>
    <col min="11271" max="11271" width="0" style="161" hidden="1" customWidth="1"/>
    <col min="11272" max="11511" width="9.140625" style="161"/>
    <col min="11512" max="11512" width="23" style="161" customWidth="1"/>
    <col min="11513" max="11513" width="0" style="161" hidden="1" customWidth="1"/>
    <col min="11514" max="11514" width="15.7109375" style="161" customWidth="1"/>
    <col min="11515" max="11516" width="15.5703125" style="161" customWidth="1"/>
    <col min="11517" max="11517" width="14.28515625" style="161" customWidth="1"/>
    <col min="11518" max="11518" width="12.28515625" style="161" customWidth="1"/>
    <col min="11519" max="11519" width="14.140625" style="161" customWidth="1"/>
    <col min="11520" max="11520" width="16.5703125" style="161" customWidth="1"/>
    <col min="11521" max="11521" width="14.5703125" style="161" customWidth="1"/>
    <col min="11522" max="11522" width="11.28515625" style="161" customWidth="1"/>
    <col min="11523" max="11523" width="13.42578125" style="161" customWidth="1"/>
    <col min="11524" max="11524" width="15.28515625" style="161" customWidth="1"/>
    <col min="11525" max="11525" width="11.28515625" style="161" customWidth="1"/>
    <col min="11526" max="11526" width="9.140625" style="161"/>
    <col min="11527" max="11527" width="0" style="161" hidden="1" customWidth="1"/>
    <col min="11528" max="11767" width="9.140625" style="161"/>
    <col min="11768" max="11768" width="23" style="161" customWidth="1"/>
    <col min="11769" max="11769" width="0" style="161" hidden="1" customWidth="1"/>
    <col min="11770" max="11770" width="15.7109375" style="161" customWidth="1"/>
    <col min="11771" max="11772" width="15.5703125" style="161" customWidth="1"/>
    <col min="11773" max="11773" width="14.28515625" style="161" customWidth="1"/>
    <col min="11774" max="11774" width="12.28515625" style="161" customWidth="1"/>
    <col min="11775" max="11775" width="14.140625" style="161" customWidth="1"/>
    <col min="11776" max="11776" width="16.5703125" style="161" customWidth="1"/>
    <col min="11777" max="11777" width="14.5703125" style="161" customWidth="1"/>
    <col min="11778" max="11778" width="11.28515625" style="161" customWidth="1"/>
    <col min="11779" max="11779" width="13.42578125" style="161" customWidth="1"/>
    <col min="11780" max="11780" width="15.28515625" style="161" customWidth="1"/>
    <col min="11781" max="11781" width="11.28515625" style="161" customWidth="1"/>
    <col min="11782" max="11782" width="9.140625" style="161"/>
    <col min="11783" max="11783" width="0" style="161" hidden="1" customWidth="1"/>
    <col min="11784" max="12023" width="9.140625" style="161"/>
    <col min="12024" max="12024" width="23" style="161" customWidth="1"/>
    <col min="12025" max="12025" width="0" style="161" hidden="1" customWidth="1"/>
    <col min="12026" max="12026" width="15.7109375" style="161" customWidth="1"/>
    <col min="12027" max="12028" width="15.5703125" style="161" customWidth="1"/>
    <col min="12029" max="12029" width="14.28515625" style="161" customWidth="1"/>
    <col min="12030" max="12030" width="12.28515625" style="161" customWidth="1"/>
    <col min="12031" max="12031" width="14.140625" style="161" customWidth="1"/>
    <col min="12032" max="12032" width="16.5703125" style="161" customWidth="1"/>
    <col min="12033" max="12033" width="14.5703125" style="161" customWidth="1"/>
    <col min="12034" max="12034" width="11.28515625" style="161" customWidth="1"/>
    <col min="12035" max="12035" width="13.42578125" style="161" customWidth="1"/>
    <col min="12036" max="12036" width="15.28515625" style="161" customWidth="1"/>
    <col min="12037" max="12037" width="11.28515625" style="161" customWidth="1"/>
    <col min="12038" max="12038" width="9.140625" style="161"/>
    <col min="12039" max="12039" width="0" style="161" hidden="1" customWidth="1"/>
    <col min="12040" max="12279" width="9.140625" style="161"/>
    <col min="12280" max="12280" width="23" style="161" customWidth="1"/>
    <col min="12281" max="12281" width="0" style="161" hidden="1" customWidth="1"/>
    <col min="12282" max="12282" width="15.7109375" style="161" customWidth="1"/>
    <col min="12283" max="12284" width="15.5703125" style="161" customWidth="1"/>
    <col min="12285" max="12285" width="14.28515625" style="161" customWidth="1"/>
    <col min="12286" max="12286" width="12.28515625" style="161" customWidth="1"/>
    <col min="12287" max="12287" width="14.140625" style="161" customWidth="1"/>
    <col min="12288" max="12288" width="16.5703125" style="161" customWidth="1"/>
    <col min="12289" max="12289" width="14.5703125" style="161" customWidth="1"/>
    <col min="12290" max="12290" width="11.28515625" style="161" customWidth="1"/>
    <col min="12291" max="12291" width="13.42578125" style="161" customWidth="1"/>
    <col min="12292" max="12292" width="15.28515625" style="161" customWidth="1"/>
    <col min="12293" max="12293" width="11.28515625" style="161" customWidth="1"/>
    <col min="12294" max="12294" width="9.140625" style="161"/>
    <col min="12295" max="12295" width="0" style="161" hidden="1" customWidth="1"/>
    <col min="12296" max="12535" width="9.140625" style="161"/>
    <col min="12536" max="12536" width="23" style="161" customWidth="1"/>
    <col min="12537" max="12537" width="0" style="161" hidden="1" customWidth="1"/>
    <col min="12538" max="12538" width="15.7109375" style="161" customWidth="1"/>
    <col min="12539" max="12540" width="15.5703125" style="161" customWidth="1"/>
    <col min="12541" max="12541" width="14.28515625" style="161" customWidth="1"/>
    <col min="12542" max="12542" width="12.28515625" style="161" customWidth="1"/>
    <col min="12543" max="12543" width="14.140625" style="161" customWidth="1"/>
    <col min="12544" max="12544" width="16.5703125" style="161" customWidth="1"/>
    <col min="12545" max="12545" width="14.5703125" style="161" customWidth="1"/>
    <col min="12546" max="12546" width="11.28515625" style="161" customWidth="1"/>
    <col min="12547" max="12547" width="13.42578125" style="161" customWidth="1"/>
    <col min="12548" max="12548" width="15.28515625" style="161" customWidth="1"/>
    <col min="12549" max="12549" width="11.28515625" style="161" customWidth="1"/>
    <col min="12550" max="12550" width="9.140625" style="161"/>
    <col min="12551" max="12551" width="0" style="161" hidden="1" customWidth="1"/>
    <col min="12552" max="12791" width="9.140625" style="161"/>
    <col min="12792" max="12792" width="23" style="161" customWidth="1"/>
    <col min="12793" max="12793" width="0" style="161" hidden="1" customWidth="1"/>
    <col min="12794" max="12794" width="15.7109375" style="161" customWidth="1"/>
    <col min="12795" max="12796" width="15.5703125" style="161" customWidth="1"/>
    <col min="12797" max="12797" width="14.28515625" style="161" customWidth="1"/>
    <col min="12798" max="12798" width="12.28515625" style="161" customWidth="1"/>
    <col min="12799" max="12799" width="14.140625" style="161" customWidth="1"/>
    <col min="12800" max="12800" width="16.5703125" style="161" customWidth="1"/>
    <col min="12801" max="12801" width="14.5703125" style="161" customWidth="1"/>
    <col min="12802" max="12802" width="11.28515625" style="161" customWidth="1"/>
    <col min="12803" max="12803" width="13.42578125" style="161" customWidth="1"/>
    <col min="12804" max="12804" width="15.28515625" style="161" customWidth="1"/>
    <col min="12805" max="12805" width="11.28515625" style="161" customWidth="1"/>
    <col min="12806" max="12806" width="9.140625" style="161"/>
    <col min="12807" max="12807" width="0" style="161" hidden="1" customWidth="1"/>
    <col min="12808" max="13047" width="9.140625" style="161"/>
    <col min="13048" max="13048" width="23" style="161" customWidth="1"/>
    <col min="13049" max="13049" width="0" style="161" hidden="1" customWidth="1"/>
    <col min="13050" max="13050" width="15.7109375" style="161" customWidth="1"/>
    <col min="13051" max="13052" width="15.5703125" style="161" customWidth="1"/>
    <col min="13053" max="13053" width="14.28515625" style="161" customWidth="1"/>
    <col min="13054" max="13054" width="12.28515625" style="161" customWidth="1"/>
    <col min="13055" max="13055" width="14.140625" style="161" customWidth="1"/>
    <col min="13056" max="13056" width="16.5703125" style="161" customWidth="1"/>
    <col min="13057" max="13057" width="14.5703125" style="161" customWidth="1"/>
    <col min="13058" max="13058" width="11.28515625" style="161" customWidth="1"/>
    <col min="13059" max="13059" width="13.42578125" style="161" customWidth="1"/>
    <col min="13060" max="13060" width="15.28515625" style="161" customWidth="1"/>
    <col min="13061" max="13061" width="11.28515625" style="161" customWidth="1"/>
    <col min="13062" max="13062" width="9.140625" style="161"/>
    <col min="13063" max="13063" width="0" style="161" hidden="1" customWidth="1"/>
    <col min="13064" max="13303" width="9.140625" style="161"/>
    <col min="13304" max="13304" width="23" style="161" customWidth="1"/>
    <col min="13305" max="13305" width="0" style="161" hidden="1" customWidth="1"/>
    <col min="13306" max="13306" width="15.7109375" style="161" customWidth="1"/>
    <col min="13307" max="13308" width="15.5703125" style="161" customWidth="1"/>
    <col min="13309" max="13309" width="14.28515625" style="161" customWidth="1"/>
    <col min="13310" max="13310" width="12.28515625" style="161" customWidth="1"/>
    <col min="13311" max="13311" width="14.140625" style="161" customWidth="1"/>
    <col min="13312" max="13312" width="16.5703125" style="161" customWidth="1"/>
    <col min="13313" max="13313" width="14.5703125" style="161" customWidth="1"/>
    <col min="13314" max="13314" width="11.28515625" style="161" customWidth="1"/>
    <col min="13315" max="13315" width="13.42578125" style="161" customWidth="1"/>
    <col min="13316" max="13316" width="15.28515625" style="161" customWidth="1"/>
    <col min="13317" max="13317" width="11.28515625" style="161" customWidth="1"/>
    <col min="13318" max="13318" width="9.140625" style="161"/>
    <col min="13319" max="13319" width="0" style="161" hidden="1" customWidth="1"/>
    <col min="13320" max="13559" width="9.140625" style="161"/>
    <col min="13560" max="13560" width="23" style="161" customWidth="1"/>
    <col min="13561" max="13561" width="0" style="161" hidden="1" customWidth="1"/>
    <col min="13562" max="13562" width="15.7109375" style="161" customWidth="1"/>
    <col min="13563" max="13564" width="15.5703125" style="161" customWidth="1"/>
    <col min="13565" max="13565" width="14.28515625" style="161" customWidth="1"/>
    <col min="13566" max="13566" width="12.28515625" style="161" customWidth="1"/>
    <col min="13567" max="13567" width="14.140625" style="161" customWidth="1"/>
    <col min="13568" max="13568" width="16.5703125" style="161" customWidth="1"/>
    <col min="13569" max="13569" width="14.5703125" style="161" customWidth="1"/>
    <col min="13570" max="13570" width="11.28515625" style="161" customWidth="1"/>
    <col min="13571" max="13571" width="13.42578125" style="161" customWidth="1"/>
    <col min="13572" max="13572" width="15.28515625" style="161" customWidth="1"/>
    <col min="13573" max="13573" width="11.28515625" style="161" customWidth="1"/>
    <col min="13574" max="13574" width="9.140625" style="161"/>
    <col min="13575" max="13575" width="0" style="161" hidden="1" customWidth="1"/>
    <col min="13576" max="13815" width="9.140625" style="161"/>
    <col min="13816" max="13816" width="23" style="161" customWidth="1"/>
    <col min="13817" max="13817" width="0" style="161" hidden="1" customWidth="1"/>
    <col min="13818" max="13818" width="15.7109375" style="161" customWidth="1"/>
    <col min="13819" max="13820" width="15.5703125" style="161" customWidth="1"/>
    <col min="13821" max="13821" width="14.28515625" style="161" customWidth="1"/>
    <col min="13822" max="13822" width="12.28515625" style="161" customWidth="1"/>
    <col min="13823" max="13823" width="14.140625" style="161" customWidth="1"/>
    <col min="13824" max="13824" width="16.5703125" style="161" customWidth="1"/>
    <col min="13825" max="13825" width="14.5703125" style="161" customWidth="1"/>
    <col min="13826" max="13826" width="11.28515625" style="161" customWidth="1"/>
    <col min="13827" max="13827" width="13.42578125" style="161" customWidth="1"/>
    <col min="13828" max="13828" width="15.28515625" style="161" customWidth="1"/>
    <col min="13829" max="13829" width="11.28515625" style="161" customWidth="1"/>
    <col min="13830" max="13830" width="9.140625" style="161"/>
    <col min="13831" max="13831" width="0" style="161" hidden="1" customWidth="1"/>
    <col min="13832" max="14071" width="9.140625" style="161"/>
    <col min="14072" max="14072" width="23" style="161" customWidth="1"/>
    <col min="14073" max="14073" width="0" style="161" hidden="1" customWidth="1"/>
    <col min="14074" max="14074" width="15.7109375" style="161" customWidth="1"/>
    <col min="14075" max="14076" width="15.5703125" style="161" customWidth="1"/>
    <col min="14077" max="14077" width="14.28515625" style="161" customWidth="1"/>
    <col min="14078" max="14078" width="12.28515625" style="161" customWidth="1"/>
    <col min="14079" max="14079" width="14.140625" style="161" customWidth="1"/>
    <col min="14080" max="14080" width="16.5703125" style="161" customWidth="1"/>
    <col min="14081" max="14081" width="14.5703125" style="161" customWidth="1"/>
    <col min="14082" max="14082" width="11.28515625" style="161" customWidth="1"/>
    <col min="14083" max="14083" width="13.42578125" style="161" customWidth="1"/>
    <col min="14084" max="14084" width="15.28515625" style="161" customWidth="1"/>
    <col min="14085" max="14085" width="11.28515625" style="161" customWidth="1"/>
    <col min="14086" max="14086" width="9.140625" style="161"/>
    <col min="14087" max="14087" width="0" style="161" hidden="1" customWidth="1"/>
    <col min="14088" max="14327" width="9.140625" style="161"/>
    <col min="14328" max="14328" width="23" style="161" customWidth="1"/>
    <col min="14329" max="14329" width="0" style="161" hidden="1" customWidth="1"/>
    <col min="14330" max="14330" width="15.7109375" style="161" customWidth="1"/>
    <col min="14331" max="14332" width="15.5703125" style="161" customWidth="1"/>
    <col min="14333" max="14333" width="14.28515625" style="161" customWidth="1"/>
    <col min="14334" max="14334" width="12.28515625" style="161" customWidth="1"/>
    <col min="14335" max="14335" width="14.140625" style="161" customWidth="1"/>
    <col min="14336" max="14336" width="16.5703125" style="161" customWidth="1"/>
    <col min="14337" max="14337" width="14.5703125" style="161" customWidth="1"/>
    <col min="14338" max="14338" width="11.28515625" style="161" customWidth="1"/>
    <col min="14339" max="14339" width="13.42578125" style="161" customWidth="1"/>
    <col min="14340" max="14340" width="15.28515625" style="161" customWidth="1"/>
    <col min="14341" max="14341" width="11.28515625" style="161" customWidth="1"/>
    <col min="14342" max="14342" width="9.140625" style="161"/>
    <col min="14343" max="14343" width="0" style="161" hidden="1" customWidth="1"/>
    <col min="14344" max="14583" width="9.140625" style="161"/>
    <col min="14584" max="14584" width="23" style="161" customWidth="1"/>
    <col min="14585" max="14585" width="0" style="161" hidden="1" customWidth="1"/>
    <col min="14586" max="14586" width="15.7109375" style="161" customWidth="1"/>
    <col min="14587" max="14588" width="15.5703125" style="161" customWidth="1"/>
    <col min="14589" max="14589" width="14.28515625" style="161" customWidth="1"/>
    <col min="14590" max="14590" width="12.28515625" style="161" customWidth="1"/>
    <col min="14591" max="14591" width="14.140625" style="161" customWidth="1"/>
    <col min="14592" max="14592" width="16.5703125" style="161" customWidth="1"/>
    <col min="14593" max="14593" width="14.5703125" style="161" customWidth="1"/>
    <col min="14594" max="14594" width="11.28515625" style="161" customWidth="1"/>
    <col min="14595" max="14595" width="13.42578125" style="161" customWidth="1"/>
    <col min="14596" max="14596" width="15.28515625" style="161" customWidth="1"/>
    <col min="14597" max="14597" width="11.28515625" style="161" customWidth="1"/>
    <col min="14598" max="14598" width="9.140625" style="161"/>
    <col min="14599" max="14599" width="0" style="161" hidden="1" customWidth="1"/>
    <col min="14600" max="14839" width="9.140625" style="161"/>
    <col min="14840" max="14840" width="23" style="161" customWidth="1"/>
    <col min="14841" max="14841" width="0" style="161" hidden="1" customWidth="1"/>
    <col min="14842" max="14842" width="15.7109375" style="161" customWidth="1"/>
    <col min="14843" max="14844" width="15.5703125" style="161" customWidth="1"/>
    <col min="14845" max="14845" width="14.28515625" style="161" customWidth="1"/>
    <col min="14846" max="14846" width="12.28515625" style="161" customWidth="1"/>
    <col min="14847" max="14847" width="14.140625" style="161" customWidth="1"/>
    <col min="14848" max="14848" width="16.5703125" style="161" customWidth="1"/>
    <col min="14849" max="14849" width="14.5703125" style="161" customWidth="1"/>
    <col min="14850" max="14850" width="11.28515625" style="161" customWidth="1"/>
    <col min="14851" max="14851" width="13.42578125" style="161" customWidth="1"/>
    <col min="14852" max="14852" width="15.28515625" style="161" customWidth="1"/>
    <col min="14853" max="14853" width="11.28515625" style="161" customWidth="1"/>
    <col min="14854" max="14854" width="9.140625" style="161"/>
    <col min="14855" max="14855" width="0" style="161" hidden="1" customWidth="1"/>
    <col min="14856" max="15095" width="9.140625" style="161"/>
    <col min="15096" max="15096" width="23" style="161" customWidth="1"/>
    <col min="15097" max="15097" width="0" style="161" hidden="1" customWidth="1"/>
    <col min="15098" max="15098" width="15.7109375" style="161" customWidth="1"/>
    <col min="15099" max="15100" width="15.5703125" style="161" customWidth="1"/>
    <col min="15101" max="15101" width="14.28515625" style="161" customWidth="1"/>
    <col min="15102" max="15102" width="12.28515625" style="161" customWidth="1"/>
    <col min="15103" max="15103" width="14.140625" style="161" customWidth="1"/>
    <col min="15104" max="15104" width="16.5703125" style="161" customWidth="1"/>
    <col min="15105" max="15105" width="14.5703125" style="161" customWidth="1"/>
    <col min="15106" max="15106" width="11.28515625" style="161" customWidth="1"/>
    <col min="15107" max="15107" width="13.42578125" style="161" customWidth="1"/>
    <col min="15108" max="15108" width="15.28515625" style="161" customWidth="1"/>
    <col min="15109" max="15109" width="11.28515625" style="161" customWidth="1"/>
    <col min="15110" max="15110" width="9.140625" style="161"/>
    <col min="15111" max="15111" width="0" style="161" hidden="1" customWidth="1"/>
    <col min="15112" max="15351" width="9.140625" style="161"/>
    <col min="15352" max="15352" width="23" style="161" customWidth="1"/>
    <col min="15353" max="15353" width="0" style="161" hidden="1" customWidth="1"/>
    <col min="15354" max="15354" width="15.7109375" style="161" customWidth="1"/>
    <col min="15355" max="15356" width="15.5703125" style="161" customWidth="1"/>
    <col min="15357" max="15357" width="14.28515625" style="161" customWidth="1"/>
    <col min="15358" max="15358" width="12.28515625" style="161" customWidth="1"/>
    <col min="15359" max="15359" width="14.140625" style="161" customWidth="1"/>
    <col min="15360" max="15360" width="16.5703125" style="161" customWidth="1"/>
    <col min="15361" max="15361" width="14.5703125" style="161" customWidth="1"/>
    <col min="15362" max="15362" width="11.28515625" style="161" customWidth="1"/>
    <col min="15363" max="15363" width="13.42578125" style="161" customWidth="1"/>
    <col min="15364" max="15364" width="15.28515625" style="161" customWidth="1"/>
    <col min="15365" max="15365" width="11.28515625" style="161" customWidth="1"/>
    <col min="15366" max="15366" width="9.140625" style="161"/>
    <col min="15367" max="15367" width="0" style="161" hidden="1" customWidth="1"/>
    <col min="15368" max="15607" width="9.140625" style="161"/>
    <col min="15608" max="15608" width="23" style="161" customWidth="1"/>
    <col min="15609" max="15609" width="0" style="161" hidden="1" customWidth="1"/>
    <col min="15610" max="15610" width="15.7109375" style="161" customWidth="1"/>
    <col min="15611" max="15612" width="15.5703125" style="161" customWidth="1"/>
    <col min="15613" max="15613" width="14.28515625" style="161" customWidth="1"/>
    <col min="15614" max="15614" width="12.28515625" style="161" customWidth="1"/>
    <col min="15615" max="15615" width="14.140625" style="161" customWidth="1"/>
    <col min="15616" max="15616" width="16.5703125" style="161" customWidth="1"/>
    <col min="15617" max="15617" width="14.5703125" style="161" customWidth="1"/>
    <col min="15618" max="15618" width="11.28515625" style="161" customWidth="1"/>
    <col min="15619" max="15619" width="13.42578125" style="161" customWidth="1"/>
    <col min="15620" max="15620" width="15.28515625" style="161" customWidth="1"/>
    <col min="15621" max="15621" width="11.28515625" style="161" customWidth="1"/>
    <col min="15622" max="15622" width="9.140625" style="161"/>
    <col min="15623" max="15623" width="0" style="161" hidden="1" customWidth="1"/>
    <col min="15624" max="15863" width="9.140625" style="161"/>
    <col min="15864" max="15864" width="23" style="161" customWidth="1"/>
    <col min="15865" max="15865" width="0" style="161" hidden="1" customWidth="1"/>
    <col min="15866" max="15866" width="15.7109375" style="161" customWidth="1"/>
    <col min="15867" max="15868" width="15.5703125" style="161" customWidth="1"/>
    <col min="15869" max="15869" width="14.28515625" style="161" customWidth="1"/>
    <col min="15870" max="15870" width="12.28515625" style="161" customWidth="1"/>
    <col min="15871" max="15871" width="14.140625" style="161" customWidth="1"/>
    <col min="15872" max="15872" width="16.5703125" style="161" customWidth="1"/>
    <col min="15873" max="15873" width="14.5703125" style="161" customWidth="1"/>
    <col min="15874" max="15874" width="11.28515625" style="161" customWidth="1"/>
    <col min="15875" max="15875" width="13.42578125" style="161" customWidth="1"/>
    <col min="15876" max="15876" width="15.28515625" style="161" customWidth="1"/>
    <col min="15877" max="15877" width="11.28515625" style="161" customWidth="1"/>
    <col min="15878" max="15878" width="9.140625" style="161"/>
    <col min="15879" max="15879" width="0" style="161" hidden="1" customWidth="1"/>
    <col min="15880" max="16119" width="9.140625" style="161"/>
    <col min="16120" max="16120" width="23" style="161" customWidth="1"/>
    <col min="16121" max="16121" width="0" style="161" hidden="1" customWidth="1"/>
    <col min="16122" max="16122" width="15.7109375" style="161" customWidth="1"/>
    <col min="16123" max="16124" width="15.5703125" style="161" customWidth="1"/>
    <col min="16125" max="16125" width="14.28515625" style="161" customWidth="1"/>
    <col min="16126" max="16126" width="12.28515625" style="161" customWidth="1"/>
    <col min="16127" max="16127" width="14.140625" style="161" customWidth="1"/>
    <col min="16128" max="16128" width="16.5703125" style="161" customWidth="1"/>
    <col min="16129" max="16129" width="14.5703125" style="161" customWidth="1"/>
    <col min="16130" max="16130" width="11.28515625" style="161" customWidth="1"/>
    <col min="16131" max="16131" width="13.42578125" style="161" customWidth="1"/>
    <col min="16132" max="16132" width="15.28515625" style="161" customWidth="1"/>
    <col min="16133" max="16133" width="11.28515625" style="161" customWidth="1"/>
    <col min="16134" max="16134" width="9.140625" style="161"/>
    <col min="16135" max="16135" width="0" style="161" hidden="1" customWidth="1"/>
    <col min="16136" max="16384" width="9.140625" style="161"/>
  </cols>
  <sheetData>
    <row r="1" spans="1:28">
      <c r="G1" s="161" t="s">
        <v>358</v>
      </c>
    </row>
    <row r="3" spans="1:28" ht="15.75">
      <c r="A3" s="205"/>
      <c r="B3" s="206"/>
      <c r="C3" s="460" t="s">
        <v>241</v>
      </c>
      <c r="D3" s="461"/>
      <c r="E3" s="461"/>
      <c r="F3" s="461"/>
      <c r="G3" s="461"/>
      <c r="H3" s="461"/>
    </row>
    <row r="4" spans="1:28" ht="43.5">
      <c r="A4" s="208"/>
      <c r="B4" s="209"/>
      <c r="C4" s="212" t="s">
        <v>247</v>
      </c>
      <c r="D4" s="211" t="s">
        <v>231</v>
      </c>
      <c r="E4" s="237" t="s">
        <v>232</v>
      </c>
      <c r="F4" s="238" t="s">
        <v>233</v>
      </c>
      <c r="G4" s="239" t="s">
        <v>234</v>
      </c>
      <c r="H4" s="239" t="s">
        <v>235</v>
      </c>
    </row>
    <row r="5" spans="1:28" ht="30">
      <c r="A5" s="208" t="s">
        <v>242</v>
      </c>
      <c r="B5" s="214"/>
      <c r="C5" s="213">
        <f>D5+E5</f>
        <v>18868</v>
      </c>
      <c r="D5" s="213">
        <v>7925</v>
      </c>
      <c r="E5" s="213">
        <f t="shared" ref="E5:E17" si="0">F5+G5+H5</f>
        <v>10943</v>
      </c>
      <c r="F5" s="213">
        <v>10943</v>
      </c>
      <c r="G5" s="213"/>
      <c r="H5" s="213"/>
    </row>
    <row r="6" spans="1:28" s="207" customFormat="1" ht="15">
      <c r="A6" s="215" t="s">
        <v>212</v>
      </c>
      <c r="B6" s="213"/>
      <c r="C6" s="213">
        <f t="shared" ref="C6:C16" si="1">D6+E6</f>
        <v>226416</v>
      </c>
      <c r="D6" s="213">
        <f>D5*12</f>
        <v>95100</v>
      </c>
      <c r="E6" s="213">
        <f t="shared" si="0"/>
        <v>131316</v>
      </c>
      <c r="F6" s="213">
        <f>F5*12</f>
        <v>131316</v>
      </c>
      <c r="G6" s="213">
        <f>G5*12</f>
        <v>0</v>
      </c>
      <c r="H6" s="213">
        <f>H5*12</f>
        <v>0</v>
      </c>
      <c r="U6" s="161"/>
      <c r="V6" s="161"/>
      <c r="W6" s="161"/>
      <c r="X6" s="161"/>
      <c r="Y6" s="161"/>
      <c r="Z6" s="161"/>
      <c r="AA6" s="161"/>
      <c r="AB6" s="161"/>
    </row>
    <row r="7" spans="1:28" s="207" customFormat="1" ht="30">
      <c r="A7" s="208" t="s">
        <v>243</v>
      </c>
      <c r="B7" s="214"/>
      <c r="C7" s="213">
        <f t="shared" si="1"/>
        <v>613590</v>
      </c>
      <c r="D7" s="213">
        <f>D5*36</f>
        <v>285300</v>
      </c>
      <c r="E7" s="213">
        <f t="shared" si="0"/>
        <v>328290</v>
      </c>
      <c r="F7" s="213">
        <f>F5*30</f>
        <v>328290</v>
      </c>
      <c r="G7" s="213">
        <f>G5*30</f>
        <v>0</v>
      </c>
      <c r="H7" s="213">
        <f>H5*30</f>
        <v>0</v>
      </c>
      <c r="U7" s="161"/>
      <c r="V7" s="161"/>
      <c r="W7" s="161"/>
      <c r="X7" s="161"/>
      <c r="Y7" s="161"/>
      <c r="Z7" s="161"/>
      <c r="AA7" s="161"/>
      <c r="AB7" s="161"/>
    </row>
    <row r="8" spans="1:28" s="207" customFormat="1" ht="30">
      <c r="A8" s="208" t="s">
        <v>244</v>
      </c>
      <c r="B8" s="214"/>
      <c r="C8" s="213">
        <f t="shared" si="1"/>
        <v>32829</v>
      </c>
      <c r="D8" s="213"/>
      <c r="E8" s="213">
        <f t="shared" si="0"/>
        <v>32829</v>
      </c>
      <c r="F8" s="213">
        <f>F5*3</f>
        <v>32829</v>
      </c>
      <c r="G8" s="213">
        <f>G5*3</f>
        <v>0</v>
      </c>
      <c r="H8" s="213">
        <f>H5*3</f>
        <v>0</v>
      </c>
      <c r="U8" s="161"/>
      <c r="V8" s="161"/>
      <c r="W8" s="161"/>
      <c r="X8" s="161"/>
      <c r="Y8" s="161"/>
      <c r="Z8" s="161"/>
      <c r="AA8" s="161"/>
      <c r="AB8" s="161"/>
    </row>
    <row r="9" spans="1:28" s="207" customFormat="1" ht="30">
      <c r="A9" s="208" t="s">
        <v>246</v>
      </c>
      <c r="B9" s="214"/>
      <c r="C9" s="213">
        <f t="shared" si="1"/>
        <v>142259</v>
      </c>
      <c r="D9" s="213"/>
      <c r="E9" s="213">
        <f t="shared" si="0"/>
        <v>142259</v>
      </c>
      <c r="F9" s="213">
        <f>F5*13</f>
        <v>142259</v>
      </c>
      <c r="G9" s="213">
        <f>G5*13</f>
        <v>0</v>
      </c>
      <c r="H9" s="213">
        <f>H5*13</f>
        <v>0</v>
      </c>
      <c r="U9" s="161"/>
      <c r="V9" s="161"/>
      <c r="W9" s="161"/>
      <c r="X9" s="161"/>
      <c r="Y9" s="161"/>
      <c r="Z9" s="161"/>
      <c r="AA9" s="161"/>
      <c r="AB9" s="161"/>
    </row>
    <row r="10" spans="1:28" s="207" customFormat="1" ht="60">
      <c r="A10" s="208" t="s">
        <v>245</v>
      </c>
      <c r="B10" s="214"/>
      <c r="C10" s="213">
        <f t="shared" si="1"/>
        <v>28302</v>
      </c>
      <c r="D10" s="213">
        <f>D5*1.5</f>
        <v>11887.5</v>
      </c>
      <c r="E10" s="213">
        <f t="shared" si="0"/>
        <v>16414.5</v>
      </c>
      <c r="F10" s="213">
        <f>F5*1.5</f>
        <v>16414.5</v>
      </c>
      <c r="G10" s="213">
        <f>G5*1.5</f>
        <v>0</v>
      </c>
      <c r="H10" s="213">
        <f>H5*1.5</f>
        <v>0</v>
      </c>
      <c r="U10" s="161"/>
      <c r="V10" s="161"/>
      <c r="W10" s="161"/>
      <c r="X10" s="161"/>
      <c r="Y10" s="161"/>
      <c r="Z10" s="161"/>
      <c r="AA10" s="161"/>
      <c r="AB10" s="161"/>
    </row>
    <row r="11" spans="1:28" s="207" customFormat="1" ht="30">
      <c r="A11" s="208" t="s">
        <v>248</v>
      </c>
      <c r="B11" s="208"/>
      <c r="C11" s="213">
        <f t="shared" si="1"/>
        <v>29811</v>
      </c>
      <c r="D11" s="215">
        <f>D5*1</f>
        <v>7925</v>
      </c>
      <c r="E11" s="213">
        <f t="shared" si="0"/>
        <v>21886</v>
      </c>
      <c r="F11" s="215">
        <f>F5*2</f>
        <v>21886</v>
      </c>
      <c r="G11" s="215">
        <f>G5*2</f>
        <v>0</v>
      </c>
      <c r="H11" s="215">
        <f>H5*2</f>
        <v>0</v>
      </c>
      <c r="U11" s="161"/>
      <c r="V11" s="161"/>
      <c r="W11" s="161"/>
      <c r="X11" s="161"/>
      <c r="Y11" s="161"/>
      <c r="Z11" s="161"/>
      <c r="AA11" s="161"/>
      <c r="AB11" s="161"/>
    </row>
    <row r="12" spans="1:28" s="207" customFormat="1" ht="15">
      <c r="A12" s="208" t="s">
        <v>213</v>
      </c>
      <c r="B12" s="214"/>
      <c r="C12" s="213">
        <f t="shared" si="1"/>
        <v>37736</v>
      </c>
      <c r="D12" s="213">
        <f>D5*2</f>
        <v>15850</v>
      </c>
      <c r="E12" s="213">
        <f t="shared" si="0"/>
        <v>21886</v>
      </c>
      <c r="F12" s="213">
        <f>F5*2</f>
        <v>21886</v>
      </c>
      <c r="G12" s="213">
        <f>G5*2</f>
        <v>0</v>
      </c>
      <c r="H12" s="213">
        <f>H5*2</f>
        <v>0</v>
      </c>
      <c r="U12" s="161"/>
      <c r="V12" s="161"/>
      <c r="W12" s="161"/>
      <c r="X12" s="161"/>
      <c r="Y12" s="161"/>
      <c r="Z12" s="161"/>
      <c r="AA12" s="161"/>
      <c r="AB12" s="161"/>
    </row>
    <row r="13" spans="1:28" s="207" customFormat="1" ht="30">
      <c r="A13" s="208" t="s">
        <v>249</v>
      </c>
      <c r="B13" s="214"/>
      <c r="C13" s="213">
        <f t="shared" si="1"/>
        <v>10943</v>
      </c>
      <c r="D13" s="213"/>
      <c r="E13" s="213">
        <f t="shared" si="0"/>
        <v>10943</v>
      </c>
      <c r="F13" s="213">
        <f>F5</f>
        <v>10943</v>
      </c>
      <c r="G13" s="213">
        <f>G5</f>
        <v>0</v>
      </c>
      <c r="H13" s="213">
        <f>H5</f>
        <v>0</v>
      </c>
      <c r="U13" s="161"/>
      <c r="V13" s="161"/>
      <c r="W13" s="161"/>
      <c r="X13" s="161"/>
      <c r="Y13" s="161"/>
      <c r="Z13" s="161"/>
      <c r="AA13" s="161"/>
      <c r="AB13" s="161"/>
    </row>
    <row r="14" spans="1:28" s="207" customFormat="1" ht="60">
      <c r="A14" s="208" t="s">
        <v>250</v>
      </c>
      <c r="B14" s="214"/>
      <c r="C14" s="213">
        <f t="shared" si="1"/>
        <v>673131.6</v>
      </c>
      <c r="D14" s="213">
        <f t="shared" ref="D14:H14" si="2">(D6+D7+D9+D10+D11+D12+D8+D13)*0.6</f>
        <v>249637.5</v>
      </c>
      <c r="E14" s="213">
        <f t="shared" si="0"/>
        <v>423494.1</v>
      </c>
      <c r="F14" s="213">
        <f t="shared" si="2"/>
        <v>423494.1</v>
      </c>
      <c r="G14" s="213">
        <f t="shared" si="2"/>
        <v>0</v>
      </c>
      <c r="H14" s="213">
        <f t="shared" si="2"/>
        <v>0</v>
      </c>
      <c r="U14" s="161"/>
      <c r="V14" s="161"/>
      <c r="W14" s="161"/>
      <c r="X14" s="161"/>
      <c r="Y14" s="161"/>
      <c r="Z14" s="161"/>
      <c r="AA14" s="161"/>
      <c r="AB14" s="161"/>
    </row>
    <row r="15" spans="1:28" s="207" customFormat="1" ht="29.25">
      <c r="A15" s="212" t="s">
        <v>251</v>
      </c>
      <c r="B15" s="210"/>
      <c r="C15" s="213">
        <f t="shared" si="1"/>
        <v>1795.0176000000001</v>
      </c>
      <c r="D15" s="216">
        <f t="shared" ref="D15:H15" si="3">SUM(D6:D14)/1000</f>
        <v>665.7</v>
      </c>
      <c r="E15" s="213">
        <f t="shared" si="0"/>
        <v>1129.3176000000001</v>
      </c>
      <c r="F15" s="216">
        <f t="shared" si="3"/>
        <v>1129.3176000000001</v>
      </c>
      <c r="G15" s="216">
        <f t="shared" si="3"/>
        <v>0</v>
      </c>
      <c r="H15" s="216">
        <f t="shared" si="3"/>
        <v>0</v>
      </c>
      <c r="U15" s="161"/>
      <c r="V15" s="161"/>
      <c r="W15" s="161"/>
      <c r="X15" s="161"/>
      <c r="Y15" s="161"/>
      <c r="Z15" s="161"/>
      <c r="AA15" s="161"/>
      <c r="AB15" s="161"/>
    </row>
    <row r="16" spans="1:28" s="207" customFormat="1" ht="100.5">
      <c r="A16" s="212" t="s">
        <v>252</v>
      </c>
      <c r="B16" s="210"/>
      <c r="C16" s="213">
        <f t="shared" si="1"/>
        <v>0</v>
      </c>
      <c r="D16" s="216"/>
      <c r="E16" s="213">
        <f t="shared" si="0"/>
        <v>0</v>
      </c>
      <c r="F16" s="216"/>
      <c r="G16" s="216"/>
      <c r="H16" s="216"/>
      <c r="U16" s="161"/>
      <c r="V16" s="161"/>
      <c r="W16" s="161"/>
      <c r="X16" s="161"/>
      <c r="Y16" s="161"/>
      <c r="Z16" s="161"/>
      <c r="AA16" s="161"/>
      <c r="AB16" s="161"/>
    </row>
    <row r="17" spans="1:28" s="207" customFormat="1" ht="29.25">
      <c r="A17" s="240" t="s">
        <v>214</v>
      </c>
      <c r="B17" s="241"/>
      <c r="C17" s="242">
        <f>D17+E17</f>
        <v>1795.0176000000001</v>
      </c>
      <c r="D17" s="241">
        <f t="shared" ref="D17:H17" si="4">D15+D16</f>
        <v>665.7</v>
      </c>
      <c r="E17" s="242">
        <f t="shared" si="0"/>
        <v>1129.3176000000001</v>
      </c>
      <c r="F17" s="241">
        <f t="shared" si="4"/>
        <v>1129.3176000000001</v>
      </c>
      <c r="G17" s="241">
        <f t="shared" si="4"/>
        <v>0</v>
      </c>
      <c r="H17" s="241">
        <f t="shared" si="4"/>
        <v>0</v>
      </c>
      <c r="U17" s="161"/>
      <c r="V17" s="161"/>
      <c r="W17" s="161"/>
      <c r="X17" s="161"/>
      <c r="Y17" s="161"/>
      <c r="Z17" s="161"/>
      <c r="AA17" s="161"/>
      <c r="AB17" s="161"/>
    </row>
    <row r="18" spans="1:28" s="207" customFormat="1" ht="15" hidden="1">
      <c r="A18" s="219"/>
      <c r="B18" s="210"/>
      <c r="C18" s="213" t="e">
        <f>D18+#REF!+E18</f>
        <v>#REF!</v>
      </c>
      <c r="D18" s="220">
        <v>898.54</v>
      </c>
      <c r="E18" s="220">
        <f>738.2+12.28</f>
        <v>750.48</v>
      </c>
      <c r="F18" s="220">
        <f>2948+41</f>
        <v>2989</v>
      </c>
      <c r="G18" s="220">
        <f>820.1+9.1</f>
        <v>829.2</v>
      </c>
      <c r="H18" s="220">
        <v>2985.26</v>
      </c>
      <c r="U18" s="161"/>
      <c r="V18" s="161"/>
      <c r="W18" s="161"/>
      <c r="X18" s="161"/>
      <c r="Y18" s="161"/>
      <c r="Z18" s="161"/>
      <c r="AA18" s="161"/>
      <c r="AB18" s="161"/>
    </row>
    <row r="19" spans="1:28" s="207" customFormat="1" ht="15" hidden="1">
      <c r="A19" s="219"/>
      <c r="B19" s="210"/>
      <c r="C19" s="213" t="e">
        <f>D19+#REF!+E19</f>
        <v>#REF!</v>
      </c>
      <c r="D19" s="220">
        <f t="shared" ref="D19:H19" si="5">D17-D18</f>
        <v>-232.83999999999992</v>
      </c>
      <c r="E19" s="220">
        <f t="shared" si="5"/>
        <v>378.83760000000007</v>
      </c>
      <c r="F19" s="220">
        <f t="shared" si="5"/>
        <v>-1859.6823999999999</v>
      </c>
      <c r="G19" s="220">
        <f t="shared" si="5"/>
        <v>-829.2</v>
      </c>
      <c r="H19" s="220">
        <f t="shared" si="5"/>
        <v>-2985.26</v>
      </c>
      <c r="U19" s="161"/>
      <c r="V19" s="161"/>
      <c r="W19" s="161"/>
      <c r="X19" s="161"/>
      <c r="Y19" s="161"/>
      <c r="Z19" s="161"/>
      <c r="AA19" s="161"/>
      <c r="AB19" s="161"/>
    </row>
    <row r="20" spans="1:28" s="207" customFormat="1" ht="43.5" hidden="1">
      <c r="A20" s="221" t="s">
        <v>215</v>
      </c>
      <c r="B20" s="210"/>
      <c r="C20" s="213" t="e">
        <f>D20+#REF!+E20</f>
        <v>#REF!</v>
      </c>
      <c r="D20" s="222">
        <v>898.54</v>
      </c>
      <c r="E20" s="222">
        <v>750.48</v>
      </c>
      <c r="F20" s="222">
        <f>2644.44-170.56</f>
        <v>2473.88</v>
      </c>
      <c r="G20" s="222">
        <v>829.2</v>
      </c>
      <c r="H20" s="222">
        <v>2985.26</v>
      </c>
      <c r="U20" s="161"/>
      <c r="V20" s="161"/>
      <c r="W20" s="161"/>
      <c r="X20" s="161"/>
      <c r="Y20" s="161"/>
      <c r="Z20" s="161"/>
      <c r="AA20" s="161"/>
      <c r="AB20" s="161"/>
    </row>
    <row r="21" spans="1:28" s="207" customFormat="1" ht="15" hidden="1">
      <c r="A21" s="221"/>
      <c r="B21" s="210"/>
      <c r="C21" s="213" t="e">
        <f>D21+#REF!+E21</f>
        <v>#REF!</v>
      </c>
      <c r="D21" s="222">
        <f t="shared" ref="D21:H21" si="6">D20-D17</f>
        <v>232.83999999999992</v>
      </c>
      <c r="E21" s="222">
        <f t="shared" si="6"/>
        <v>-378.83760000000007</v>
      </c>
      <c r="F21" s="222">
        <f t="shared" si="6"/>
        <v>1344.5624</v>
      </c>
      <c r="G21" s="222">
        <f t="shared" si="6"/>
        <v>829.2</v>
      </c>
      <c r="H21" s="222">
        <f t="shared" si="6"/>
        <v>2985.26</v>
      </c>
      <c r="U21" s="161"/>
      <c r="V21" s="161"/>
      <c r="W21" s="161"/>
      <c r="X21" s="161"/>
      <c r="Y21" s="161"/>
      <c r="Z21" s="161"/>
      <c r="AA21" s="161"/>
      <c r="AB21" s="161"/>
    </row>
    <row r="22" spans="1:28" s="207" customFormat="1" ht="15" hidden="1">
      <c r="A22" s="212"/>
      <c r="B22" s="210"/>
      <c r="C22" s="213" t="e">
        <f>D22+#REF!+E22</f>
        <v>#REF!</v>
      </c>
      <c r="D22" s="213">
        <f t="shared" ref="D22:H22" si="7">D20-D17</f>
        <v>232.83999999999992</v>
      </c>
      <c r="E22" s="213">
        <f t="shared" si="7"/>
        <v>-378.83760000000007</v>
      </c>
      <c r="F22" s="213">
        <f t="shared" si="7"/>
        <v>1344.5624</v>
      </c>
      <c r="G22" s="213">
        <f t="shared" si="7"/>
        <v>829.2</v>
      </c>
      <c r="H22" s="213">
        <f t="shared" si="7"/>
        <v>2985.26</v>
      </c>
      <c r="U22" s="161"/>
      <c r="V22" s="161"/>
      <c r="W22" s="161"/>
      <c r="X22" s="161"/>
      <c r="Y22" s="161"/>
      <c r="Z22" s="161"/>
      <c r="AA22" s="161"/>
      <c r="AB22" s="161"/>
    </row>
    <row r="23" spans="1:28" s="207" customFormat="1" ht="15" hidden="1">
      <c r="A23" s="212"/>
      <c r="B23" s="210"/>
      <c r="C23" s="213" t="e">
        <f>D23+#REF!+E23</f>
        <v>#REF!</v>
      </c>
      <c r="D23" s="223">
        <f t="shared" ref="D23:H23" si="8">D20/12*11</f>
        <v>823.66166666666663</v>
      </c>
      <c r="E23" s="223">
        <f t="shared" si="8"/>
        <v>687.93999999999994</v>
      </c>
      <c r="F23" s="223">
        <f t="shared" si="8"/>
        <v>2267.7233333333334</v>
      </c>
      <c r="G23" s="223">
        <f t="shared" si="8"/>
        <v>760.10000000000014</v>
      </c>
      <c r="H23" s="223">
        <f t="shared" si="8"/>
        <v>2736.4883333333332</v>
      </c>
    </row>
    <row r="24" spans="1:28" s="207" customFormat="1" ht="15">
      <c r="A24" s="217" t="s">
        <v>236</v>
      </c>
      <c r="B24" s="218"/>
      <c r="C24" s="243">
        <f>D24+E24</f>
        <v>1596.915</v>
      </c>
      <c r="D24" s="218">
        <v>653.02</v>
      </c>
      <c r="E24" s="218">
        <v>943.89499999999998</v>
      </c>
      <c r="F24" s="218">
        <v>943.89499999999998</v>
      </c>
      <c r="G24" s="218"/>
      <c r="H24" s="218"/>
    </row>
    <row r="25" spans="1:28" s="207" customFormat="1" ht="15">
      <c r="A25" s="244" t="s">
        <v>237</v>
      </c>
      <c r="B25" s="245"/>
      <c r="C25" s="246">
        <f>D25+E25</f>
        <v>-198.10260000000017</v>
      </c>
      <c r="D25" s="245">
        <f>D24-D17</f>
        <v>-12.680000000000064</v>
      </c>
      <c r="E25" s="245">
        <f t="shared" ref="E25:H25" si="9">E24-E17</f>
        <v>-185.4226000000001</v>
      </c>
      <c r="F25" s="245">
        <f t="shared" si="9"/>
        <v>-185.4226000000001</v>
      </c>
      <c r="G25" s="245">
        <f t="shared" si="9"/>
        <v>0</v>
      </c>
      <c r="H25" s="245">
        <f t="shared" si="9"/>
        <v>0</v>
      </c>
    </row>
    <row r="26" spans="1:28" s="207" customFormat="1" ht="29.25">
      <c r="A26" s="224" t="s">
        <v>238</v>
      </c>
      <c r="B26" s="225"/>
      <c r="C26" s="226">
        <f>D26+E26</f>
        <v>1596.915</v>
      </c>
      <c r="D26" s="225">
        <v>653.02</v>
      </c>
      <c r="E26" s="225">
        <v>943.89499999999998</v>
      </c>
      <c r="F26" s="225">
        <v>943.89499999999998</v>
      </c>
      <c r="G26" s="225"/>
      <c r="H26" s="225"/>
    </row>
    <row r="27" spans="1:28" s="207" customFormat="1" ht="15" hidden="1">
      <c r="A27" s="215" t="s">
        <v>217</v>
      </c>
      <c r="B27" s="213"/>
      <c r="C27" s="226">
        <f t="shared" ref="C27:C53" si="10">D27+E27</f>
        <v>1141.1070399999999</v>
      </c>
      <c r="D27" s="213">
        <f>D26*0.302</f>
        <v>197.21204</v>
      </c>
      <c r="E27" s="225">
        <v>943.89499999999998</v>
      </c>
      <c r="F27" s="213">
        <f t="shared" ref="F27:H27" si="11">F26*0.302</f>
        <v>285.05628999999999</v>
      </c>
      <c r="G27" s="213">
        <f t="shared" si="11"/>
        <v>0</v>
      </c>
      <c r="H27" s="213">
        <f t="shared" si="11"/>
        <v>0</v>
      </c>
    </row>
    <row r="28" spans="1:28" s="207" customFormat="1" ht="15" hidden="1">
      <c r="A28" s="215" t="s">
        <v>218</v>
      </c>
      <c r="B28" s="213"/>
      <c r="C28" s="226">
        <f t="shared" si="10"/>
        <v>1192.6408233333332</v>
      </c>
      <c r="D28" s="213">
        <f t="shared" ref="D28:H28" si="12">D23*0.302</f>
        <v>248.74582333333331</v>
      </c>
      <c r="E28" s="225">
        <v>943.89499999999998</v>
      </c>
      <c r="F28" s="213">
        <f t="shared" si="12"/>
        <v>684.85244666666665</v>
      </c>
      <c r="G28" s="213">
        <f t="shared" si="12"/>
        <v>229.55020000000005</v>
      </c>
      <c r="H28" s="213">
        <f t="shared" si="12"/>
        <v>826.41947666666658</v>
      </c>
    </row>
    <row r="29" spans="1:28" s="207" customFormat="1" ht="15" hidden="1">
      <c r="A29" s="215" t="s">
        <v>216</v>
      </c>
      <c r="B29" s="213"/>
      <c r="C29" s="226">
        <f t="shared" si="10"/>
        <v>1806.8070400000001</v>
      </c>
      <c r="D29" s="213">
        <f t="shared" ref="D29:H29" si="13">D17+D27</f>
        <v>862.91204000000005</v>
      </c>
      <c r="E29" s="225">
        <v>943.89499999999998</v>
      </c>
      <c r="F29" s="213">
        <f t="shared" si="13"/>
        <v>1414.3738900000001</v>
      </c>
      <c r="G29" s="213">
        <f t="shared" si="13"/>
        <v>0</v>
      </c>
      <c r="H29" s="213">
        <f t="shared" si="13"/>
        <v>0</v>
      </c>
    </row>
    <row r="30" spans="1:28" s="207" customFormat="1" ht="15" hidden="1">
      <c r="A30" s="227" t="s">
        <v>216</v>
      </c>
      <c r="B30" s="213"/>
      <c r="C30" s="226">
        <f t="shared" si="10"/>
        <v>2016.30249</v>
      </c>
      <c r="D30" s="213">
        <f t="shared" ref="D30:H30" si="14">D23+D28</f>
        <v>1072.4074900000001</v>
      </c>
      <c r="E30" s="225">
        <v>943.89499999999998</v>
      </c>
      <c r="F30" s="213">
        <f t="shared" si="14"/>
        <v>2952.5757800000001</v>
      </c>
      <c r="G30" s="213">
        <f t="shared" si="14"/>
        <v>989.65020000000015</v>
      </c>
      <c r="H30" s="213">
        <f t="shared" si="14"/>
        <v>3562.9078099999997</v>
      </c>
    </row>
    <row r="31" spans="1:28" s="207" customFormat="1" ht="29.25" hidden="1">
      <c r="A31" s="227" t="s">
        <v>219</v>
      </c>
      <c r="B31" s="213"/>
      <c r="C31" s="226">
        <f t="shared" si="10"/>
        <v>943.89499999999998</v>
      </c>
      <c r="D31" s="213"/>
      <c r="E31" s="225">
        <v>943.89499999999998</v>
      </c>
      <c r="F31" s="213">
        <v>-422.1</v>
      </c>
      <c r="G31" s="213"/>
      <c r="H31" s="213">
        <v>422.1</v>
      </c>
    </row>
    <row r="32" spans="1:28" s="207" customFormat="1" ht="15" hidden="1">
      <c r="A32" s="227" t="s">
        <v>220</v>
      </c>
      <c r="B32" s="213"/>
      <c r="C32" s="226">
        <f t="shared" si="10"/>
        <v>2016.3050000000001</v>
      </c>
      <c r="D32" s="213">
        <v>1072.4100000000001</v>
      </c>
      <c r="E32" s="225">
        <v>943.89499999999998</v>
      </c>
      <c r="F32" s="213">
        <v>2530.4699999999998</v>
      </c>
      <c r="G32" s="213">
        <v>989.65</v>
      </c>
      <c r="H32" s="213">
        <v>3985.01</v>
      </c>
    </row>
    <row r="33" spans="1:8" s="207" customFormat="1" ht="29.25" hidden="1">
      <c r="A33" s="227" t="s">
        <v>221</v>
      </c>
      <c r="B33" s="213"/>
      <c r="C33" s="226">
        <f t="shared" si="10"/>
        <v>943.89499999999998</v>
      </c>
      <c r="D33" s="213"/>
      <c r="E33" s="225">
        <v>943.89499999999998</v>
      </c>
      <c r="F33" s="213"/>
      <c r="G33" s="213"/>
      <c r="H33" s="213">
        <f>185.64</f>
        <v>185.64</v>
      </c>
    </row>
    <row r="34" spans="1:8" s="207" customFormat="1" ht="43.5" hidden="1">
      <c r="A34" s="227" t="s">
        <v>222</v>
      </c>
      <c r="B34" s="213"/>
      <c r="C34" s="226">
        <f t="shared" si="10"/>
        <v>943.89499999999998</v>
      </c>
      <c r="D34" s="213"/>
      <c r="E34" s="225">
        <v>943.89499999999998</v>
      </c>
      <c r="F34" s="213">
        <f>14.97+185.64+307</f>
        <v>507.61</v>
      </c>
      <c r="G34" s="213"/>
      <c r="H34" s="213">
        <v>-307</v>
      </c>
    </row>
    <row r="35" spans="1:8" s="207" customFormat="1" ht="43.5" hidden="1">
      <c r="A35" s="227" t="s">
        <v>223</v>
      </c>
      <c r="B35" s="213"/>
      <c r="C35" s="226">
        <f t="shared" si="10"/>
        <v>2016.3050000000001</v>
      </c>
      <c r="D35" s="213">
        <f t="shared" ref="D35:H35" si="15">D32+D33-D33+D34</f>
        <v>1072.4100000000001</v>
      </c>
      <c r="E35" s="225">
        <v>943.89499999999998</v>
      </c>
      <c r="F35" s="213">
        <f t="shared" si="15"/>
        <v>3038.08</v>
      </c>
      <c r="G35" s="213">
        <f t="shared" si="15"/>
        <v>989.65</v>
      </c>
      <c r="H35" s="213">
        <f t="shared" si="15"/>
        <v>3678.0100000000007</v>
      </c>
    </row>
    <row r="36" spans="1:8" s="207" customFormat="1" ht="29.25" hidden="1">
      <c r="A36" s="227" t="s">
        <v>224</v>
      </c>
      <c r="B36" s="213"/>
      <c r="C36" s="226">
        <f t="shared" si="10"/>
        <v>943.89499999999998</v>
      </c>
      <c r="D36" s="213"/>
      <c r="E36" s="225">
        <v>943.89499999999998</v>
      </c>
      <c r="F36" s="213"/>
      <c r="G36" s="213"/>
      <c r="H36" s="213">
        <v>115.1</v>
      </c>
    </row>
    <row r="37" spans="1:8" s="207" customFormat="1" ht="29.25" hidden="1">
      <c r="A37" s="227" t="s">
        <v>225</v>
      </c>
      <c r="B37" s="213"/>
      <c r="C37" s="226">
        <f t="shared" si="10"/>
        <v>943.89499999999998</v>
      </c>
      <c r="D37" s="213"/>
      <c r="E37" s="225">
        <v>943.89499999999998</v>
      </c>
      <c r="F37" s="213">
        <v>329.5</v>
      </c>
      <c r="G37" s="213"/>
      <c r="H37" s="213">
        <v>321.39999999999998</v>
      </c>
    </row>
    <row r="38" spans="1:8" s="207" customFormat="1" ht="29.25" hidden="1">
      <c r="A38" s="227" t="s">
        <v>226</v>
      </c>
      <c r="B38" s="213"/>
      <c r="C38" s="226">
        <f t="shared" si="10"/>
        <v>1806.8070400000001</v>
      </c>
      <c r="D38" s="213">
        <f t="shared" ref="D38:H38" si="16">D37+D29</f>
        <v>862.91204000000005</v>
      </c>
      <c r="E38" s="225">
        <v>943.89499999999998</v>
      </c>
      <c r="F38" s="213">
        <f t="shared" si="16"/>
        <v>1743.8738900000001</v>
      </c>
      <c r="G38" s="213">
        <f t="shared" si="16"/>
        <v>0</v>
      </c>
      <c r="H38" s="213">
        <f t="shared" si="16"/>
        <v>321.39999999999998</v>
      </c>
    </row>
    <row r="39" spans="1:8" s="207" customFormat="1" ht="15" hidden="1">
      <c r="A39" s="227" t="s">
        <v>227</v>
      </c>
      <c r="B39" s="213"/>
      <c r="C39" s="226">
        <f t="shared" si="10"/>
        <v>1882.895</v>
      </c>
      <c r="D39" s="213">
        <v>939</v>
      </c>
      <c r="E39" s="225">
        <v>943.89499999999998</v>
      </c>
      <c r="F39" s="213">
        <v>3820.6</v>
      </c>
      <c r="G39" s="213">
        <f>G20*1.302+G37</f>
        <v>1079.6184000000001</v>
      </c>
      <c r="H39" s="213">
        <v>3603.1</v>
      </c>
    </row>
    <row r="40" spans="1:8" s="207" customFormat="1" ht="15" hidden="1">
      <c r="A40" s="227"/>
      <c r="B40" s="213"/>
      <c r="C40" s="226">
        <f t="shared" si="10"/>
        <v>867.80704000000003</v>
      </c>
      <c r="D40" s="213">
        <f t="shared" ref="D40:H40" si="17">D38-D39</f>
        <v>-76.087959999999953</v>
      </c>
      <c r="E40" s="225">
        <v>943.89499999999998</v>
      </c>
      <c r="F40" s="213">
        <f t="shared" si="17"/>
        <v>-2076.7261099999996</v>
      </c>
      <c r="G40" s="213">
        <f t="shared" si="17"/>
        <v>-1079.6184000000001</v>
      </c>
      <c r="H40" s="213">
        <f t="shared" si="17"/>
        <v>-3281.7</v>
      </c>
    </row>
    <row r="41" spans="1:8" s="207" customFormat="1" ht="29.25" hidden="1">
      <c r="A41" s="227" t="s">
        <v>228</v>
      </c>
      <c r="B41" s="213">
        <f>C38/15.36*100</f>
        <v>11763.066666666669</v>
      </c>
      <c r="C41" s="226">
        <f t="shared" si="10"/>
        <v>943.89499999999998</v>
      </c>
      <c r="D41" s="213"/>
      <c r="E41" s="225">
        <v>943.89499999999998</v>
      </c>
      <c r="F41" s="213"/>
      <c r="G41" s="213"/>
      <c r="H41" s="213"/>
    </row>
    <row r="42" spans="1:8" s="207" customFormat="1" ht="15" hidden="1">
      <c r="A42" s="228"/>
      <c r="B42" s="229"/>
      <c r="C42" s="226">
        <f t="shared" si="10"/>
        <v>943.89499999999998</v>
      </c>
      <c r="D42" s="229"/>
      <c r="E42" s="225">
        <v>943.89499999999998</v>
      </c>
      <c r="F42" s="229"/>
      <c r="G42" s="229"/>
      <c r="H42" s="229"/>
    </row>
    <row r="43" spans="1:8" s="207" customFormat="1" ht="15" hidden="1">
      <c r="A43" s="215"/>
      <c r="B43" s="213"/>
      <c r="C43" s="226">
        <f t="shared" si="10"/>
        <v>943.89499999999998</v>
      </c>
      <c r="D43" s="213"/>
      <c r="E43" s="225">
        <v>943.89499999999998</v>
      </c>
      <c r="F43" s="213"/>
      <c r="G43" s="213"/>
      <c r="H43" s="213"/>
    </row>
    <row r="44" spans="1:8" s="207" customFormat="1" ht="15" hidden="1">
      <c r="A44" s="215"/>
      <c r="B44" s="213"/>
      <c r="C44" s="226">
        <f t="shared" si="10"/>
        <v>943.89499999999998</v>
      </c>
      <c r="D44" s="213"/>
      <c r="E44" s="225">
        <v>943.89499999999998</v>
      </c>
      <c r="F44" s="213"/>
      <c r="G44" s="213"/>
      <c r="H44" s="213"/>
    </row>
    <row r="45" spans="1:8" s="207" customFormat="1" ht="15" hidden="1">
      <c r="A45" s="215"/>
      <c r="B45" s="213"/>
      <c r="C45" s="226">
        <f t="shared" si="10"/>
        <v>943.89499999999998</v>
      </c>
      <c r="D45" s="213"/>
      <c r="E45" s="225">
        <v>943.89499999999998</v>
      </c>
      <c r="F45" s="213"/>
      <c r="G45" s="213"/>
      <c r="H45" s="213"/>
    </row>
    <row r="46" spans="1:8" s="207" customFormat="1" ht="15" hidden="1">
      <c r="A46" s="215"/>
      <c r="B46" s="213"/>
      <c r="C46" s="226">
        <f t="shared" si="10"/>
        <v>943.89499999999998</v>
      </c>
      <c r="D46" s="213"/>
      <c r="E46" s="225">
        <v>943.89499999999998</v>
      </c>
      <c r="F46" s="213"/>
      <c r="G46" s="213"/>
      <c r="H46" s="213"/>
    </row>
    <row r="47" spans="1:8" s="207" customFormat="1" ht="15" hidden="1">
      <c r="A47" s="215"/>
      <c r="B47" s="213"/>
      <c r="C47" s="226">
        <f t="shared" si="10"/>
        <v>943.89499999999998</v>
      </c>
      <c r="D47" s="213"/>
      <c r="E47" s="225">
        <v>943.89499999999998</v>
      </c>
      <c r="F47" s="213"/>
      <c r="G47" s="213"/>
      <c r="H47" s="213"/>
    </row>
    <row r="48" spans="1:8" s="207" customFormat="1" ht="15" hidden="1">
      <c r="A48" s="215"/>
      <c r="B48" s="213"/>
      <c r="C48" s="226">
        <f t="shared" si="10"/>
        <v>943.89499999999998</v>
      </c>
      <c r="D48" s="213"/>
      <c r="E48" s="225">
        <v>943.89499999999998</v>
      </c>
      <c r="F48" s="213"/>
      <c r="G48" s="213"/>
      <c r="H48" s="213"/>
    </row>
    <row r="49" spans="1:20" s="207" customFormat="1" ht="64.5" hidden="1" customHeight="1">
      <c r="A49" s="230" t="s">
        <v>229</v>
      </c>
      <c r="B49" s="231"/>
      <c r="C49" s="226">
        <f t="shared" si="10"/>
        <v>1794.1270399999999</v>
      </c>
      <c r="D49" s="231">
        <f t="shared" ref="D49:H49" si="18">D26+D27</f>
        <v>850.23203999999998</v>
      </c>
      <c r="E49" s="225">
        <v>943.89499999999998</v>
      </c>
      <c r="F49" s="231">
        <f t="shared" si="18"/>
        <v>1228.95129</v>
      </c>
      <c r="G49" s="231">
        <f t="shared" si="18"/>
        <v>0</v>
      </c>
      <c r="H49" s="231">
        <f t="shared" si="18"/>
        <v>0</v>
      </c>
    </row>
    <row r="50" spans="1:20" s="207" customFormat="1" ht="30" hidden="1">
      <c r="A50" s="215" t="s">
        <v>230</v>
      </c>
      <c r="B50" s="213"/>
      <c r="C50" s="226">
        <f t="shared" si="10"/>
        <v>1793.895</v>
      </c>
      <c r="D50" s="232">
        <v>850</v>
      </c>
      <c r="E50" s="225">
        <v>943.89499999999998</v>
      </c>
      <c r="F50" s="213">
        <v>1925</v>
      </c>
      <c r="G50" s="232">
        <v>755</v>
      </c>
      <c r="H50" s="213">
        <v>3395.4</v>
      </c>
    </row>
    <row r="51" spans="1:20" s="207" customFormat="1" ht="15" hidden="1">
      <c r="A51" s="215"/>
      <c r="B51" s="213"/>
      <c r="C51" s="226">
        <f t="shared" si="10"/>
        <v>746.91499999999996</v>
      </c>
      <c r="D51" s="213">
        <f t="shared" ref="D51:H51" si="19">D26-D50</f>
        <v>-196.98000000000002</v>
      </c>
      <c r="E51" s="225">
        <v>943.89499999999998</v>
      </c>
      <c r="F51" s="213">
        <f t="shared" si="19"/>
        <v>-981.10500000000002</v>
      </c>
      <c r="G51" s="213">
        <f t="shared" si="19"/>
        <v>-755</v>
      </c>
      <c r="H51" s="213">
        <f t="shared" si="19"/>
        <v>-3395.4</v>
      </c>
    </row>
    <row r="52" spans="1:20" s="207" customFormat="1" ht="33.75" hidden="1" customHeight="1">
      <c r="A52" s="462"/>
      <c r="B52" s="462"/>
      <c r="C52" s="226">
        <f t="shared" si="10"/>
        <v>943.89499999999998</v>
      </c>
      <c r="D52" s="213"/>
      <c r="E52" s="225">
        <v>943.89499999999998</v>
      </c>
      <c r="F52" s="213"/>
      <c r="G52" s="213"/>
      <c r="H52" s="213"/>
    </row>
    <row r="53" spans="1:20" s="207" customFormat="1" ht="33.75" customHeight="1">
      <c r="A53" s="463"/>
      <c r="B53" s="463"/>
      <c r="C53" s="226">
        <f t="shared" si="10"/>
        <v>1596.915</v>
      </c>
      <c r="D53" s="247">
        <v>653.02</v>
      </c>
      <c r="E53" s="225">
        <v>943.89499999999998</v>
      </c>
      <c r="F53" s="247">
        <v>943.89</v>
      </c>
      <c r="G53" s="247"/>
      <c r="H53" s="247"/>
    </row>
    <row r="54" spans="1:20" s="207" customFormat="1" ht="15">
      <c r="A54" s="248"/>
      <c r="B54" s="247"/>
      <c r="C54" s="247"/>
      <c r="D54" s="247"/>
      <c r="E54" s="247"/>
      <c r="F54" s="247"/>
      <c r="G54" s="247"/>
      <c r="H54" s="247"/>
    </row>
    <row r="55" spans="1:20" s="207" customFormat="1" ht="15">
      <c r="A55" s="215"/>
      <c r="B55" s="213"/>
      <c r="C55" s="213"/>
      <c r="D55" s="213"/>
      <c r="E55" s="213"/>
      <c r="F55" s="213"/>
      <c r="G55" s="213"/>
      <c r="H55" s="213"/>
    </row>
    <row r="56" spans="1:20" s="207" customFormat="1" ht="15">
      <c r="A56" s="215"/>
      <c r="B56" s="213"/>
      <c r="C56" s="213"/>
      <c r="D56" s="213"/>
      <c r="E56" s="233"/>
      <c r="F56" s="213"/>
      <c r="G56" s="213"/>
      <c r="H56" s="213"/>
    </row>
    <row r="57" spans="1:20" s="207" customFormat="1" ht="38.25">
      <c r="A57" s="234" t="s">
        <v>239</v>
      </c>
    </row>
    <row r="58" spans="1:20" s="207" customFormat="1" ht="38.25">
      <c r="A58" s="234" t="s">
        <v>240</v>
      </c>
    </row>
    <row r="59" spans="1:20" s="207" customFormat="1">
      <c r="A59" s="234"/>
    </row>
    <row r="60" spans="1:20" s="207" customFormat="1">
      <c r="A60" s="234"/>
    </row>
    <row r="61" spans="1:20" s="236" customFormat="1">
      <c r="A61" s="235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</row>
    <row r="62" spans="1:20" s="236" customFormat="1">
      <c r="A62" s="235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</row>
    <row r="63" spans="1:20" s="236" customFormat="1">
      <c r="A63" s="235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</row>
    <row r="64" spans="1:20" s="236" customFormat="1">
      <c r="A64" s="235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</row>
    <row r="65" spans="1:20" s="236" customFormat="1">
      <c r="A65" s="235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</row>
    <row r="66" spans="1:20" s="236" customFormat="1">
      <c r="A66" s="235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</row>
    <row r="67" spans="1:20" s="236" customFormat="1">
      <c r="A67" s="235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</row>
    <row r="68" spans="1:20" s="236" customFormat="1">
      <c r="A68" s="235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</row>
    <row r="69" spans="1:20" s="236" customFormat="1">
      <c r="A69" s="235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</row>
    <row r="70" spans="1:20" s="236" customFormat="1">
      <c r="A70" s="235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</row>
    <row r="71" spans="1:20" s="236" customFormat="1">
      <c r="A71" s="235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</row>
    <row r="72" spans="1:20" s="236" customFormat="1">
      <c r="A72" s="235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</row>
    <row r="73" spans="1:20" s="236" customFormat="1">
      <c r="A73" s="235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</row>
    <row r="74" spans="1:20" s="236" customFormat="1">
      <c r="A74" s="235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</row>
    <row r="75" spans="1:20" s="236" customFormat="1">
      <c r="A75" s="235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</row>
    <row r="76" spans="1:20" s="236" customFormat="1">
      <c r="A76" s="235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</row>
    <row r="77" spans="1:20" s="236" customFormat="1">
      <c r="A77" s="235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</row>
    <row r="78" spans="1:20" s="236" customFormat="1">
      <c r="A78" s="235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</row>
    <row r="79" spans="1:20" s="236" customFormat="1">
      <c r="A79" s="235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</row>
    <row r="80" spans="1:20" s="236" customFormat="1">
      <c r="A80" s="235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</row>
    <row r="81" spans="1:20" s="236" customFormat="1">
      <c r="A81" s="235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</row>
    <row r="82" spans="1:20" s="236" customFormat="1">
      <c r="A82" s="235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</row>
    <row r="83" spans="1:20" s="236" customFormat="1">
      <c r="A83" s="235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</row>
    <row r="84" spans="1:20" s="236" customFormat="1">
      <c r="A84" s="235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</row>
    <row r="85" spans="1:20" s="236" customFormat="1">
      <c r="A85" s="235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</row>
    <row r="86" spans="1:20" s="236" customFormat="1">
      <c r="A86" s="235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</row>
    <row r="87" spans="1:20" s="236" customFormat="1">
      <c r="A87" s="235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</row>
    <row r="88" spans="1:20" s="236" customFormat="1">
      <c r="A88" s="235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</row>
    <row r="89" spans="1:20" s="236" customFormat="1">
      <c r="A89" s="235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</row>
    <row r="90" spans="1:20" s="236" customFormat="1">
      <c r="A90" s="235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</row>
    <row r="91" spans="1:20" s="236" customFormat="1">
      <c r="A91" s="235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</row>
    <row r="92" spans="1:20" s="236" customFormat="1">
      <c r="A92" s="235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</row>
    <row r="93" spans="1:20" s="236" customFormat="1">
      <c r="A93" s="235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</row>
    <row r="94" spans="1:20" s="236" customFormat="1">
      <c r="A94" s="235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</row>
    <row r="95" spans="1:20" s="236" customFormat="1">
      <c r="A95" s="235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</row>
    <row r="96" spans="1:20" s="236" customFormat="1">
      <c r="A96" s="235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</row>
    <row r="97" spans="1:20" s="236" customFormat="1">
      <c r="A97" s="235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</row>
    <row r="98" spans="1:20" s="236" customFormat="1">
      <c r="A98" s="235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</row>
    <row r="99" spans="1:20" s="236" customFormat="1">
      <c r="A99" s="235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</row>
    <row r="100" spans="1:20" s="236" customFormat="1">
      <c r="A100" s="235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</row>
    <row r="101" spans="1:20" s="236" customFormat="1">
      <c r="A101" s="235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</row>
    <row r="102" spans="1:20" s="236" customFormat="1">
      <c r="A102" s="235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</row>
    <row r="103" spans="1:20" s="236" customFormat="1">
      <c r="A103" s="235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</row>
    <row r="104" spans="1:20" s="236" customFormat="1">
      <c r="A104" s="235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</row>
    <row r="105" spans="1:20" s="236" customFormat="1">
      <c r="A105" s="235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</row>
    <row r="106" spans="1:20" s="236" customFormat="1">
      <c r="A106" s="235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</row>
    <row r="107" spans="1:20" s="236" customFormat="1">
      <c r="A107" s="235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</row>
    <row r="108" spans="1:20" s="236" customFormat="1">
      <c r="A108" s="235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</row>
    <row r="109" spans="1:20" s="236" customFormat="1">
      <c r="A109" s="235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</row>
    <row r="110" spans="1:20" s="236" customFormat="1">
      <c r="A110" s="235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</row>
    <row r="111" spans="1:20" s="236" customFormat="1">
      <c r="A111" s="235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</row>
    <row r="112" spans="1:20" s="236" customFormat="1">
      <c r="A112" s="235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</row>
    <row r="113" spans="1:20" s="236" customFormat="1">
      <c r="A113" s="235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</row>
    <row r="114" spans="1:20" s="236" customFormat="1">
      <c r="A114" s="235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</row>
    <row r="115" spans="1:20" s="236" customFormat="1">
      <c r="A115" s="235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</row>
    <row r="116" spans="1:20" s="236" customFormat="1">
      <c r="A116" s="235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</row>
    <row r="117" spans="1:20" s="236" customFormat="1">
      <c r="A117" s="235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</row>
    <row r="118" spans="1:20" s="236" customFormat="1">
      <c r="A118" s="235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</row>
    <row r="119" spans="1:20" s="236" customFormat="1">
      <c r="A119" s="235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</row>
    <row r="120" spans="1:20" s="236" customFormat="1">
      <c r="A120" s="235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</row>
    <row r="121" spans="1:20" s="236" customFormat="1">
      <c r="A121" s="235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</row>
    <row r="122" spans="1:20" s="236" customFormat="1">
      <c r="A122" s="235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</row>
    <row r="123" spans="1:20" s="236" customFormat="1">
      <c r="A123" s="235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</row>
    <row r="124" spans="1:20" s="236" customFormat="1">
      <c r="A124" s="235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</row>
    <row r="125" spans="1:20" s="236" customFormat="1">
      <c r="A125" s="235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</row>
    <row r="126" spans="1:20" s="236" customFormat="1">
      <c r="A126" s="235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</row>
    <row r="127" spans="1:20" s="236" customFormat="1">
      <c r="A127" s="235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</row>
    <row r="128" spans="1:20" s="236" customFormat="1">
      <c r="A128" s="235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</row>
    <row r="129" spans="1:20" s="236" customFormat="1">
      <c r="A129" s="235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</row>
    <row r="130" spans="1:20" s="236" customFormat="1">
      <c r="A130" s="235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</row>
    <row r="131" spans="1:20" s="236" customFormat="1">
      <c r="A131" s="235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</row>
    <row r="132" spans="1:20" s="236" customFormat="1">
      <c r="A132" s="235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</row>
    <row r="133" spans="1:20" s="236" customFormat="1">
      <c r="A133" s="235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</row>
    <row r="134" spans="1:20" s="236" customFormat="1">
      <c r="A134" s="235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</row>
    <row r="135" spans="1:20" s="236" customFormat="1">
      <c r="A135" s="235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</row>
    <row r="136" spans="1:20" s="236" customFormat="1">
      <c r="A136" s="235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</row>
    <row r="137" spans="1:20" s="236" customFormat="1">
      <c r="A137" s="235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</row>
    <row r="138" spans="1:20" s="236" customFormat="1">
      <c r="A138" s="235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</row>
    <row r="139" spans="1:20" s="236" customFormat="1">
      <c r="A139" s="235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</row>
    <row r="140" spans="1:20" s="236" customFormat="1">
      <c r="A140" s="235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</row>
    <row r="141" spans="1:20" s="236" customFormat="1">
      <c r="A141" s="235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</row>
    <row r="142" spans="1:20" s="236" customFormat="1">
      <c r="A142" s="235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</row>
    <row r="143" spans="1:20" s="236" customFormat="1">
      <c r="A143" s="235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</row>
    <row r="144" spans="1:20" s="236" customFormat="1">
      <c r="A144" s="235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</row>
    <row r="145" spans="1:20" s="236" customFormat="1">
      <c r="A145" s="235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</row>
    <row r="146" spans="1:20" s="236" customFormat="1">
      <c r="A146" s="235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</row>
    <row r="147" spans="1:20" s="236" customFormat="1">
      <c r="A147" s="235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</row>
    <row r="148" spans="1:20" s="236" customFormat="1">
      <c r="A148" s="235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</row>
    <row r="149" spans="1:20" s="236" customFormat="1">
      <c r="A149" s="235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</row>
    <row r="150" spans="1:20" s="236" customFormat="1">
      <c r="A150" s="235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</row>
    <row r="151" spans="1:20" s="236" customFormat="1">
      <c r="A151" s="235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</row>
    <row r="152" spans="1:20" s="236" customFormat="1">
      <c r="A152" s="235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</row>
    <row r="153" spans="1:20" s="236" customFormat="1">
      <c r="A153" s="235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</row>
    <row r="154" spans="1:20" s="236" customFormat="1">
      <c r="A154" s="235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</row>
    <row r="155" spans="1:20" s="236" customFormat="1">
      <c r="A155" s="235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</row>
    <row r="156" spans="1:20" s="236" customFormat="1">
      <c r="A156" s="235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</row>
    <row r="157" spans="1:20" s="236" customFormat="1">
      <c r="A157" s="235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</row>
  </sheetData>
  <mergeCells count="3">
    <mergeCell ref="C3:H3"/>
    <mergeCell ref="A52:B52"/>
    <mergeCell ref="A53:B53"/>
  </mergeCells>
  <pageMargins left="0.15748031496062992" right="0.15748031496062992" top="0.94488188976377963" bottom="0.15748031496062992" header="0.51181102362204722" footer="0.1574803149606299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rgb="FF00B050"/>
  </sheetPr>
  <dimension ref="A1:CS55"/>
  <sheetViews>
    <sheetView view="pageLayout" topLeftCell="B36" zoomScaleSheetLayoutView="90" workbookViewId="0">
      <selection activeCell="F41" sqref="F41"/>
    </sheetView>
  </sheetViews>
  <sheetFormatPr defaultRowHeight="12.75"/>
  <cols>
    <col min="1" max="1" width="4.140625" style="253" customWidth="1"/>
    <col min="2" max="2" width="8.85546875" style="253" customWidth="1"/>
    <col min="3" max="3" width="18.28515625" style="253" customWidth="1"/>
    <col min="4" max="4" width="16.42578125" style="253" customWidth="1"/>
    <col min="5" max="5" width="12.42578125" style="253" customWidth="1"/>
    <col min="6" max="6" width="17.7109375" style="253" customWidth="1"/>
    <col min="7" max="7" width="8.42578125" style="253" customWidth="1"/>
    <col min="8" max="8" width="9.5703125" style="253" customWidth="1"/>
    <col min="9" max="12" width="11.42578125" style="253" customWidth="1"/>
    <col min="13" max="14" width="8" style="253" customWidth="1"/>
    <col min="15" max="15" width="10.85546875" style="253" customWidth="1"/>
    <col min="16" max="16" width="10.140625" style="253" customWidth="1"/>
    <col min="17" max="17" width="9.42578125" style="253" customWidth="1"/>
    <col min="18" max="19" width="7.5703125" style="253" customWidth="1"/>
    <col min="20" max="20" width="9.42578125" style="253" customWidth="1"/>
    <col min="21" max="21" width="10.28515625" style="253" customWidth="1"/>
    <col min="22" max="22" width="10.85546875" style="253" customWidth="1"/>
    <col min="23" max="256" width="9.140625" style="253"/>
    <col min="257" max="257" width="4.140625" style="253" customWidth="1"/>
    <col min="258" max="258" width="8.85546875" style="253" customWidth="1"/>
    <col min="259" max="259" width="18.28515625" style="253" customWidth="1"/>
    <col min="260" max="260" width="16.42578125" style="253" customWidth="1"/>
    <col min="261" max="261" width="12.42578125" style="253" customWidth="1"/>
    <col min="262" max="262" width="17.7109375" style="253" customWidth="1"/>
    <col min="263" max="264" width="8.42578125" style="253" customWidth="1"/>
    <col min="265" max="268" width="11.42578125" style="253" customWidth="1"/>
    <col min="269" max="270" width="8" style="253" customWidth="1"/>
    <col min="271" max="271" width="10.85546875" style="253" customWidth="1"/>
    <col min="272" max="272" width="10.140625" style="253" customWidth="1"/>
    <col min="273" max="273" width="9.42578125" style="253" customWidth="1"/>
    <col min="274" max="275" width="7.5703125" style="253" customWidth="1"/>
    <col min="276" max="276" width="9.42578125" style="253" customWidth="1"/>
    <col min="277" max="277" width="10.28515625" style="253" customWidth="1"/>
    <col min="278" max="278" width="10.85546875" style="253" customWidth="1"/>
    <col min="279" max="512" width="9.140625" style="253"/>
    <col min="513" max="513" width="4.140625" style="253" customWidth="1"/>
    <col min="514" max="514" width="8.85546875" style="253" customWidth="1"/>
    <col min="515" max="515" width="18.28515625" style="253" customWidth="1"/>
    <col min="516" max="516" width="16.42578125" style="253" customWidth="1"/>
    <col min="517" max="517" width="12.42578125" style="253" customWidth="1"/>
    <col min="518" max="518" width="17.7109375" style="253" customWidth="1"/>
    <col min="519" max="520" width="8.42578125" style="253" customWidth="1"/>
    <col min="521" max="524" width="11.42578125" style="253" customWidth="1"/>
    <col min="525" max="526" width="8" style="253" customWidth="1"/>
    <col min="527" max="527" width="10.85546875" style="253" customWidth="1"/>
    <col min="528" max="528" width="10.140625" style="253" customWidth="1"/>
    <col min="529" max="529" width="9.42578125" style="253" customWidth="1"/>
    <col min="530" max="531" width="7.5703125" style="253" customWidth="1"/>
    <col min="532" max="532" width="9.42578125" style="253" customWidth="1"/>
    <col min="533" max="533" width="10.28515625" style="253" customWidth="1"/>
    <col min="534" max="534" width="10.85546875" style="253" customWidth="1"/>
    <col min="535" max="768" width="9.140625" style="253"/>
    <col min="769" max="769" width="4.140625" style="253" customWidth="1"/>
    <col min="770" max="770" width="8.85546875" style="253" customWidth="1"/>
    <col min="771" max="771" width="18.28515625" style="253" customWidth="1"/>
    <col min="772" max="772" width="16.42578125" style="253" customWidth="1"/>
    <col min="773" max="773" width="12.42578125" style="253" customWidth="1"/>
    <col min="774" max="774" width="17.7109375" style="253" customWidth="1"/>
    <col min="775" max="776" width="8.42578125" style="253" customWidth="1"/>
    <col min="777" max="780" width="11.42578125" style="253" customWidth="1"/>
    <col min="781" max="782" width="8" style="253" customWidth="1"/>
    <col min="783" max="783" width="10.85546875" style="253" customWidth="1"/>
    <col min="784" max="784" width="10.140625" style="253" customWidth="1"/>
    <col min="785" max="785" width="9.42578125" style="253" customWidth="1"/>
    <col min="786" max="787" width="7.5703125" style="253" customWidth="1"/>
    <col min="788" max="788" width="9.42578125" style="253" customWidth="1"/>
    <col min="789" max="789" width="10.28515625" style="253" customWidth="1"/>
    <col min="790" max="790" width="10.85546875" style="253" customWidth="1"/>
    <col min="791" max="1024" width="9.140625" style="253"/>
    <col min="1025" max="1025" width="4.140625" style="253" customWidth="1"/>
    <col min="1026" max="1026" width="8.85546875" style="253" customWidth="1"/>
    <col min="1027" max="1027" width="18.28515625" style="253" customWidth="1"/>
    <col min="1028" max="1028" width="16.42578125" style="253" customWidth="1"/>
    <col min="1029" max="1029" width="12.42578125" style="253" customWidth="1"/>
    <col min="1030" max="1030" width="17.7109375" style="253" customWidth="1"/>
    <col min="1031" max="1032" width="8.42578125" style="253" customWidth="1"/>
    <col min="1033" max="1036" width="11.42578125" style="253" customWidth="1"/>
    <col min="1037" max="1038" width="8" style="253" customWidth="1"/>
    <col min="1039" max="1039" width="10.85546875" style="253" customWidth="1"/>
    <col min="1040" max="1040" width="10.140625" style="253" customWidth="1"/>
    <col min="1041" max="1041" width="9.42578125" style="253" customWidth="1"/>
    <col min="1042" max="1043" width="7.5703125" style="253" customWidth="1"/>
    <col min="1044" max="1044" width="9.42578125" style="253" customWidth="1"/>
    <col min="1045" max="1045" width="10.28515625" style="253" customWidth="1"/>
    <col min="1046" max="1046" width="10.85546875" style="253" customWidth="1"/>
    <col min="1047" max="1280" width="9.140625" style="253"/>
    <col min="1281" max="1281" width="4.140625" style="253" customWidth="1"/>
    <col min="1282" max="1282" width="8.85546875" style="253" customWidth="1"/>
    <col min="1283" max="1283" width="18.28515625" style="253" customWidth="1"/>
    <col min="1284" max="1284" width="16.42578125" style="253" customWidth="1"/>
    <col min="1285" max="1285" width="12.42578125" style="253" customWidth="1"/>
    <col min="1286" max="1286" width="17.7109375" style="253" customWidth="1"/>
    <col min="1287" max="1288" width="8.42578125" style="253" customWidth="1"/>
    <col min="1289" max="1292" width="11.42578125" style="253" customWidth="1"/>
    <col min="1293" max="1294" width="8" style="253" customWidth="1"/>
    <col min="1295" max="1295" width="10.85546875" style="253" customWidth="1"/>
    <col min="1296" max="1296" width="10.140625" style="253" customWidth="1"/>
    <col min="1297" max="1297" width="9.42578125" style="253" customWidth="1"/>
    <col min="1298" max="1299" width="7.5703125" style="253" customWidth="1"/>
    <col min="1300" max="1300" width="9.42578125" style="253" customWidth="1"/>
    <col min="1301" max="1301" width="10.28515625" style="253" customWidth="1"/>
    <col min="1302" max="1302" width="10.85546875" style="253" customWidth="1"/>
    <col min="1303" max="1536" width="9.140625" style="253"/>
    <col min="1537" max="1537" width="4.140625" style="253" customWidth="1"/>
    <col min="1538" max="1538" width="8.85546875" style="253" customWidth="1"/>
    <col min="1539" max="1539" width="18.28515625" style="253" customWidth="1"/>
    <col min="1540" max="1540" width="16.42578125" style="253" customWidth="1"/>
    <col min="1541" max="1541" width="12.42578125" style="253" customWidth="1"/>
    <col min="1542" max="1542" width="17.7109375" style="253" customWidth="1"/>
    <col min="1543" max="1544" width="8.42578125" style="253" customWidth="1"/>
    <col min="1545" max="1548" width="11.42578125" style="253" customWidth="1"/>
    <col min="1549" max="1550" width="8" style="253" customWidth="1"/>
    <col min="1551" max="1551" width="10.85546875" style="253" customWidth="1"/>
    <col min="1552" max="1552" width="10.140625" style="253" customWidth="1"/>
    <col min="1553" max="1553" width="9.42578125" style="253" customWidth="1"/>
    <col min="1554" max="1555" width="7.5703125" style="253" customWidth="1"/>
    <col min="1556" max="1556" width="9.42578125" style="253" customWidth="1"/>
    <col min="1557" max="1557" width="10.28515625" style="253" customWidth="1"/>
    <col min="1558" max="1558" width="10.85546875" style="253" customWidth="1"/>
    <col min="1559" max="1792" width="9.140625" style="253"/>
    <col min="1793" max="1793" width="4.140625" style="253" customWidth="1"/>
    <col min="1794" max="1794" width="8.85546875" style="253" customWidth="1"/>
    <col min="1795" max="1795" width="18.28515625" style="253" customWidth="1"/>
    <col min="1796" max="1796" width="16.42578125" style="253" customWidth="1"/>
    <col min="1797" max="1797" width="12.42578125" style="253" customWidth="1"/>
    <col min="1798" max="1798" width="17.7109375" style="253" customWidth="1"/>
    <col min="1799" max="1800" width="8.42578125" style="253" customWidth="1"/>
    <col min="1801" max="1804" width="11.42578125" style="253" customWidth="1"/>
    <col min="1805" max="1806" width="8" style="253" customWidth="1"/>
    <col min="1807" max="1807" width="10.85546875" style="253" customWidth="1"/>
    <col min="1808" max="1808" width="10.140625" style="253" customWidth="1"/>
    <col min="1809" max="1809" width="9.42578125" style="253" customWidth="1"/>
    <col min="1810" max="1811" width="7.5703125" style="253" customWidth="1"/>
    <col min="1812" max="1812" width="9.42578125" style="253" customWidth="1"/>
    <col min="1813" max="1813" width="10.28515625" style="253" customWidth="1"/>
    <col min="1814" max="1814" width="10.85546875" style="253" customWidth="1"/>
    <col min="1815" max="2048" width="9.140625" style="253"/>
    <col min="2049" max="2049" width="4.140625" style="253" customWidth="1"/>
    <col min="2050" max="2050" width="8.85546875" style="253" customWidth="1"/>
    <col min="2051" max="2051" width="18.28515625" style="253" customWidth="1"/>
    <col min="2052" max="2052" width="16.42578125" style="253" customWidth="1"/>
    <col min="2053" max="2053" width="12.42578125" style="253" customWidth="1"/>
    <col min="2054" max="2054" width="17.7109375" style="253" customWidth="1"/>
    <col min="2055" max="2056" width="8.42578125" style="253" customWidth="1"/>
    <col min="2057" max="2060" width="11.42578125" style="253" customWidth="1"/>
    <col min="2061" max="2062" width="8" style="253" customWidth="1"/>
    <col min="2063" max="2063" width="10.85546875" style="253" customWidth="1"/>
    <col min="2064" max="2064" width="10.140625" style="253" customWidth="1"/>
    <col min="2065" max="2065" width="9.42578125" style="253" customWidth="1"/>
    <col min="2066" max="2067" width="7.5703125" style="253" customWidth="1"/>
    <col min="2068" max="2068" width="9.42578125" style="253" customWidth="1"/>
    <col min="2069" max="2069" width="10.28515625" style="253" customWidth="1"/>
    <col min="2070" max="2070" width="10.85546875" style="253" customWidth="1"/>
    <col min="2071" max="2304" width="9.140625" style="253"/>
    <col min="2305" max="2305" width="4.140625" style="253" customWidth="1"/>
    <col min="2306" max="2306" width="8.85546875" style="253" customWidth="1"/>
    <col min="2307" max="2307" width="18.28515625" style="253" customWidth="1"/>
    <col min="2308" max="2308" width="16.42578125" style="253" customWidth="1"/>
    <col min="2309" max="2309" width="12.42578125" style="253" customWidth="1"/>
    <col min="2310" max="2310" width="17.7109375" style="253" customWidth="1"/>
    <col min="2311" max="2312" width="8.42578125" style="253" customWidth="1"/>
    <col min="2313" max="2316" width="11.42578125" style="253" customWidth="1"/>
    <col min="2317" max="2318" width="8" style="253" customWidth="1"/>
    <col min="2319" max="2319" width="10.85546875" style="253" customWidth="1"/>
    <col min="2320" max="2320" width="10.140625" style="253" customWidth="1"/>
    <col min="2321" max="2321" width="9.42578125" style="253" customWidth="1"/>
    <col min="2322" max="2323" width="7.5703125" style="253" customWidth="1"/>
    <col min="2324" max="2324" width="9.42578125" style="253" customWidth="1"/>
    <col min="2325" max="2325" width="10.28515625" style="253" customWidth="1"/>
    <col min="2326" max="2326" width="10.85546875" style="253" customWidth="1"/>
    <col min="2327" max="2560" width="9.140625" style="253"/>
    <col min="2561" max="2561" width="4.140625" style="253" customWidth="1"/>
    <col min="2562" max="2562" width="8.85546875" style="253" customWidth="1"/>
    <col min="2563" max="2563" width="18.28515625" style="253" customWidth="1"/>
    <col min="2564" max="2564" width="16.42578125" style="253" customWidth="1"/>
    <col min="2565" max="2565" width="12.42578125" style="253" customWidth="1"/>
    <col min="2566" max="2566" width="17.7109375" style="253" customWidth="1"/>
    <col min="2567" max="2568" width="8.42578125" style="253" customWidth="1"/>
    <col min="2569" max="2572" width="11.42578125" style="253" customWidth="1"/>
    <col min="2573" max="2574" width="8" style="253" customWidth="1"/>
    <col min="2575" max="2575" width="10.85546875" style="253" customWidth="1"/>
    <col min="2576" max="2576" width="10.140625" style="253" customWidth="1"/>
    <col min="2577" max="2577" width="9.42578125" style="253" customWidth="1"/>
    <col min="2578" max="2579" width="7.5703125" style="253" customWidth="1"/>
    <col min="2580" max="2580" width="9.42578125" style="253" customWidth="1"/>
    <col min="2581" max="2581" width="10.28515625" style="253" customWidth="1"/>
    <col min="2582" max="2582" width="10.85546875" style="253" customWidth="1"/>
    <col min="2583" max="2816" width="9.140625" style="253"/>
    <col min="2817" max="2817" width="4.140625" style="253" customWidth="1"/>
    <col min="2818" max="2818" width="8.85546875" style="253" customWidth="1"/>
    <col min="2819" max="2819" width="18.28515625" style="253" customWidth="1"/>
    <col min="2820" max="2820" width="16.42578125" style="253" customWidth="1"/>
    <col min="2821" max="2821" width="12.42578125" style="253" customWidth="1"/>
    <col min="2822" max="2822" width="17.7109375" style="253" customWidth="1"/>
    <col min="2823" max="2824" width="8.42578125" style="253" customWidth="1"/>
    <col min="2825" max="2828" width="11.42578125" style="253" customWidth="1"/>
    <col min="2829" max="2830" width="8" style="253" customWidth="1"/>
    <col min="2831" max="2831" width="10.85546875" style="253" customWidth="1"/>
    <col min="2832" max="2832" width="10.140625" style="253" customWidth="1"/>
    <col min="2833" max="2833" width="9.42578125" style="253" customWidth="1"/>
    <col min="2834" max="2835" width="7.5703125" style="253" customWidth="1"/>
    <col min="2836" max="2836" width="9.42578125" style="253" customWidth="1"/>
    <col min="2837" max="2837" width="10.28515625" style="253" customWidth="1"/>
    <col min="2838" max="2838" width="10.85546875" style="253" customWidth="1"/>
    <col min="2839" max="3072" width="9.140625" style="253"/>
    <col min="3073" max="3073" width="4.140625" style="253" customWidth="1"/>
    <col min="3074" max="3074" width="8.85546875" style="253" customWidth="1"/>
    <col min="3075" max="3075" width="18.28515625" style="253" customWidth="1"/>
    <col min="3076" max="3076" width="16.42578125" style="253" customWidth="1"/>
    <col min="3077" max="3077" width="12.42578125" style="253" customWidth="1"/>
    <col min="3078" max="3078" width="17.7109375" style="253" customWidth="1"/>
    <col min="3079" max="3080" width="8.42578125" style="253" customWidth="1"/>
    <col min="3081" max="3084" width="11.42578125" style="253" customWidth="1"/>
    <col min="3085" max="3086" width="8" style="253" customWidth="1"/>
    <col min="3087" max="3087" width="10.85546875" style="253" customWidth="1"/>
    <col min="3088" max="3088" width="10.140625" style="253" customWidth="1"/>
    <col min="3089" max="3089" width="9.42578125" style="253" customWidth="1"/>
    <col min="3090" max="3091" width="7.5703125" style="253" customWidth="1"/>
    <col min="3092" max="3092" width="9.42578125" style="253" customWidth="1"/>
    <col min="3093" max="3093" width="10.28515625" style="253" customWidth="1"/>
    <col min="3094" max="3094" width="10.85546875" style="253" customWidth="1"/>
    <col min="3095" max="3328" width="9.140625" style="253"/>
    <col min="3329" max="3329" width="4.140625" style="253" customWidth="1"/>
    <col min="3330" max="3330" width="8.85546875" style="253" customWidth="1"/>
    <col min="3331" max="3331" width="18.28515625" style="253" customWidth="1"/>
    <col min="3332" max="3332" width="16.42578125" style="253" customWidth="1"/>
    <col min="3333" max="3333" width="12.42578125" style="253" customWidth="1"/>
    <col min="3334" max="3334" width="17.7109375" style="253" customWidth="1"/>
    <col min="3335" max="3336" width="8.42578125" style="253" customWidth="1"/>
    <col min="3337" max="3340" width="11.42578125" style="253" customWidth="1"/>
    <col min="3341" max="3342" width="8" style="253" customWidth="1"/>
    <col min="3343" max="3343" width="10.85546875" style="253" customWidth="1"/>
    <col min="3344" max="3344" width="10.140625" style="253" customWidth="1"/>
    <col min="3345" max="3345" width="9.42578125" style="253" customWidth="1"/>
    <col min="3346" max="3347" width="7.5703125" style="253" customWidth="1"/>
    <col min="3348" max="3348" width="9.42578125" style="253" customWidth="1"/>
    <col min="3349" max="3349" width="10.28515625" style="253" customWidth="1"/>
    <col min="3350" max="3350" width="10.85546875" style="253" customWidth="1"/>
    <col min="3351" max="3584" width="9.140625" style="253"/>
    <col min="3585" max="3585" width="4.140625" style="253" customWidth="1"/>
    <col min="3586" max="3586" width="8.85546875" style="253" customWidth="1"/>
    <col min="3587" max="3587" width="18.28515625" style="253" customWidth="1"/>
    <col min="3588" max="3588" width="16.42578125" style="253" customWidth="1"/>
    <col min="3589" max="3589" width="12.42578125" style="253" customWidth="1"/>
    <col min="3590" max="3590" width="17.7109375" style="253" customWidth="1"/>
    <col min="3591" max="3592" width="8.42578125" style="253" customWidth="1"/>
    <col min="3593" max="3596" width="11.42578125" style="253" customWidth="1"/>
    <col min="3597" max="3598" width="8" style="253" customWidth="1"/>
    <col min="3599" max="3599" width="10.85546875" style="253" customWidth="1"/>
    <col min="3600" max="3600" width="10.140625" style="253" customWidth="1"/>
    <col min="3601" max="3601" width="9.42578125" style="253" customWidth="1"/>
    <col min="3602" max="3603" width="7.5703125" style="253" customWidth="1"/>
    <col min="3604" max="3604" width="9.42578125" style="253" customWidth="1"/>
    <col min="3605" max="3605" width="10.28515625" style="253" customWidth="1"/>
    <col min="3606" max="3606" width="10.85546875" style="253" customWidth="1"/>
    <col min="3607" max="3840" width="9.140625" style="253"/>
    <col min="3841" max="3841" width="4.140625" style="253" customWidth="1"/>
    <col min="3842" max="3842" width="8.85546875" style="253" customWidth="1"/>
    <col min="3843" max="3843" width="18.28515625" style="253" customWidth="1"/>
    <col min="3844" max="3844" width="16.42578125" style="253" customWidth="1"/>
    <col min="3845" max="3845" width="12.42578125" style="253" customWidth="1"/>
    <col min="3846" max="3846" width="17.7109375" style="253" customWidth="1"/>
    <col min="3847" max="3848" width="8.42578125" style="253" customWidth="1"/>
    <col min="3849" max="3852" width="11.42578125" style="253" customWidth="1"/>
    <col min="3853" max="3854" width="8" style="253" customWidth="1"/>
    <col min="3855" max="3855" width="10.85546875" style="253" customWidth="1"/>
    <col min="3856" max="3856" width="10.140625" style="253" customWidth="1"/>
    <col min="3857" max="3857" width="9.42578125" style="253" customWidth="1"/>
    <col min="3858" max="3859" width="7.5703125" style="253" customWidth="1"/>
    <col min="3860" max="3860" width="9.42578125" style="253" customWidth="1"/>
    <col min="3861" max="3861" width="10.28515625" style="253" customWidth="1"/>
    <col min="3862" max="3862" width="10.85546875" style="253" customWidth="1"/>
    <col min="3863" max="4096" width="9.140625" style="253"/>
    <col min="4097" max="4097" width="4.140625" style="253" customWidth="1"/>
    <col min="4098" max="4098" width="8.85546875" style="253" customWidth="1"/>
    <col min="4099" max="4099" width="18.28515625" style="253" customWidth="1"/>
    <col min="4100" max="4100" width="16.42578125" style="253" customWidth="1"/>
    <col min="4101" max="4101" width="12.42578125" style="253" customWidth="1"/>
    <col min="4102" max="4102" width="17.7109375" style="253" customWidth="1"/>
    <col min="4103" max="4104" width="8.42578125" style="253" customWidth="1"/>
    <col min="4105" max="4108" width="11.42578125" style="253" customWidth="1"/>
    <col min="4109" max="4110" width="8" style="253" customWidth="1"/>
    <col min="4111" max="4111" width="10.85546875" style="253" customWidth="1"/>
    <col min="4112" max="4112" width="10.140625" style="253" customWidth="1"/>
    <col min="4113" max="4113" width="9.42578125" style="253" customWidth="1"/>
    <col min="4114" max="4115" width="7.5703125" style="253" customWidth="1"/>
    <col min="4116" max="4116" width="9.42578125" style="253" customWidth="1"/>
    <col min="4117" max="4117" width="10.28515625" style="253" customWidth="1"/>
    <col min="4118" max="4118" width="10.85546875" style="253" customWidth="1"/>
    <col min="4119" max="4352" width="9.140625" style="253"/>
    <col min="4353" max="4353" width="4.140625" style="253" customWidth="1"/>
    <col min="4354" max="4354" width="8.85546875" style="253" customWidth="1"/>
    <col min="4355" max="4355" width="18.28515625" style="253" customWidth="1"/>
    <col min="4356" max="4356" width="16.42578125" style="253" customWidth="1"/>
    <col min="4357" max="4357" width="12.42578125" style="253" customWidth="1"/>
    <col min="4358" max="4358" width="17.7109375" style="253" customWidth="1"/>
    <col min="4359" max="4360" width="8.42578125" style="253" customWidth="1"/>
    <col min="4361" max="4364" width="11.42578125" style="253" customWidth="1"/>
    <col min="4365" max="4366" width="8" style="253" customWidth="1"/>
    <col min="4367" max="4367" width="10.85546875" style="253" customWidth="1"/>
    <col min="4368" max="4368" width="10.140625" style="253" customWidth="1"/>
    <col min="4369" max="4369" width="9.42578125" style="253" customWidth="1"/>
    <col min="4370" max="4371" width="7.5703125" style="253" customWidth="1"/>
    <col min="4372" max="4372" width="9.42578125" style="253" customWidth="1"/>
    <col min="4373" max="4373" width="10.28515625" style="253" customWidth="1"/>
    <col min="4374" max="4374" width="10.85546875" style="253" customWidth="1"/>
    <col min="4375" max="4608" width="9.140625" style="253"/>
    <col min="4609" max="4609" width="4.140625" style="253" customWidth="1"/>
    <col min="4610" max="4610" width="8.85546875" style="253" customWidth="1"/>
    <col min="4611" max="4611" width="18.28515625" style="253" customWidth="1"/>
    <col min="4612" max="4612" width="16.42578125" style="253" customWidth="1"/>
    <col min="4613" max="4613" width="12.42578125" style="253" customWidth="1"/>
    <col min="4614" max="4614" width="17.7109375" style="253" customWidth="1"/>
    <col min="4615" max="4616" width="8.42578125" style="253" customWidth="1"/>
    <col min="4617" max="4620" width="11.42578125" style="253" customWidth="1"/>
    <col min="4621" max="4622" width="8" style="253" customWidth="1"/>
    <col min="4623" max="4623" width="10.85546875" style="253" customWidth="1"/>
    <col min="4624" max="4624" width="10.140625" style="253" customWidth="1"/>
    <col min="4625" max="4625" width="9.42578125" style="253" customWidth="1"/>
    <col min="4626" max="4627" width="7.5703125" style="253" customWidth="1"/>
    <col min="4628" max="4628" width="9.42578125" style="253" customWidth="1"/>
    <col min="4629" max="4629" width="10.28515625" style="253" customWidth="1"/>
    <col min="4630" max="4630" width="10.85546875" style="253" customWidth="1"/>
    <col min="4631" max="4864" width="9.140625" style="253"/>
    <col min="4865" max="4865" width="4.140625" style="253" customWidth="1"/>
    <col min="4866" max="4866" width="8.85546875" style="253" customWidth="1"/>
    <col min="4867" max="4867" width="18.28515625" style="253" customWidth="1"/>
    <col min="4868" max="4868" width="16.42578125" style="253" customWidth="1"/>
    <col min="4869" max="4869" width="12.42578125" style="253" customWidth="1"/>
    <col min="4870" max="4870" width="17.7109375" style="253" customWidth="1"/>
    <col min="4871" max="4872" width="8.42578125" style="253" customWidth="1"/>
    <col min="4873" max="4876" width="11.42578125" style="253" customWidth="1"/>
    <col min="4877" max="4878" width="8" style="253" customWidth="1"/>
    <col min="4879" max="4879" width="10.85546875" style="253" customWidth="1"/>
    <col min="4880" max="4880" width="10.140625" style="253" customWidth="1"/>
    <col min="4881" max="4881" width="9.42578125" style="253" customWidth="1"/>
    <col min="4882" max="4883" width="7.5703125" style="253" customWidth="1"/>
    <col min="4884" max="4884" width="9.42578125" style="253" customWidth="1"/>
    <col min="4885" max="4885" width="10.28515625" style="253" customWidth="1"/>
    <col min="4886" max="4886" width="10.85546875" style="253" customWidth="1"/>
    <col min="4887" max="5120" width="9.140625" style="253"/>
    <col min="5121" max="5121" width="4.140625" style="253" customWidth="1"/>
    <col min="5122" max="5122" width="8.85546875" style="253" customWidth="1"/>
    <col min="5123" max="5123" width="18.28515625" style="253" customWidth="1"/>
    <col min="5124" max="5124" width="16.42578125" style="253" customWidth="1"/>
    <col min="5125" max="5125" width="12.42578125" style="253" customWidth="1"/>
    <col min="5126" max="5126" width="17.7109375" style="253" customWidth="1"/>
    <col min="5127" max="5128" width="8.42578125" style="253" customWidth="1"/>
    <col min="5129" max="5132" width="11.42578125" style="253" customWidth="1"/>
    <col min="5133" max="5134" width="8" style="253" customWidth="1"/>
    <col min="5135" max="5135" width="10.85546875" style="253" customWidth="1"/>
    <col min="5136" max="5136" width="10.140625" style="253" customWidth="1"/>
    <col min="5137" max="5137" width="9.42578125" style="253" customWidth="1"/>
    <col min="5138" max="5139" width="7.5703125" style="253" customWidth="1"/>
    <col min="5140" max="5140" width="9.42578125" style="253" customWidth="1"/>
    <col min="5141" max="5141" width="10.28515625" style="253" customWidth="1"/>
    <col min="5142" max="5142" width="10.85546875" style="253" customWidth="1"/>
    <col min="5143" max="5376" width="9.140625" style="253"/>
    <col min="5377" max="5377" width="4.140625" style="253" customWidth="1"/>
    <col min="5378" max="5378" width="8.85546875" style="253" customWidth="1"/>
    <col min="5379" max="5379" width="18.28515625" style="253" customWidth="1"/>
    <col min="5380" max="5380" width="16.42578125" style="253" customWidth="1"/>
    <col min="5381" max="5381" width="12.42578125" style="253" customWidth="1"/>
    <col min="5382" max="5382" width="17.7109375" style="253" customWidth="1"/>
    <col min="5383" max="5384" width="8.42578125" style="253" customWidth="1"/>
    <col min="5385" max="5388" width="11.42578125" style="253" customWidth="1"/>
    <col min="5389" max="5390" width="8" style="253" customWidth="1"/>
    <col min="5391" max="5391" width="10.85546875" style="253" customWidth="1"/>
    <col min="5392" max="5392" width="10.140625" style="253" customWidth="1"/>
    <col min="5393" max="5393" width="9.42578125" style="253" customWidth="1"/>
    <col min="5394" max="5395" width="7.5703125" style="253" customWidth="1"/>
    <col min="5396" max="5396" width="9.42578125" style="253" customWidth="1"/>
    <col min="5397" max="5397" width="10.28515625" style="253" customWidth="1"/>
    <col min="5398" max="5398" width="10.85546875" style="253" customWidth="1"/>
    <col min="5399" max="5632" width="9.140625" style="253"/>
    <col min="5633" max="5633" width="4.140625" style="253" customWidth="1"/>
    <col min="5634" max="5634" width="8.85546875" style="253" customWidth="1"/>
    <col min="5635" max="5635" width="18.28515625" style="253" customWidth="1"/>
    <col min="5636" max="5636" width="16.42578125" style="253" customWidth="1"/>
    <col min="5637" max="5637" width="12.42578125" style="253" customWidth="1"/>
    <col min="5638" max="5638" width="17.7109375" style="253" customWidth="1"/>
    <col min="5639" max="5640" width="8.42578125" style="253" customWidth="1"/>
    <col min="5641" max="5644" width="11.42578125" style="253" customWidth="1"/>
    <col min="5645" max="5646" width="8" style="253" customWidth="1"/>
    <col min="5647" max="5647" width="10.85546875" style="253" customWidth="1"/>
    <col min="5648" max="5648" width="10.140625" style="253" customWidth="1"/>
    <col min="5649" max="5649" width="9.42578125" style="253" customWidth="1"/>
    <col min="5650" max="5651" width="7.5703125" style="253" customWidth="1"/>
    <col min="5652" max="5652" width="9.42578125" style="253" customWidth="1"/>
    <col min="5653" max="5653" width="10.28515625" style="253" customWidth="1"/>
    <col min="5654" max="5654" width="10.85546875" style="253" customWidth="1"/>
    <col min="5655" max="5888" width="9.140625" style="253"/>
    <col min="5889" max="5889" width="4.140625" style="253" customWidth="1"/>
    <col min="5890" max="5890" width="8.85546875" style="253" customWidth="1"/>
    <col min="5891" max="5891" width="18.28515625" style="253" customWidth="1"/>
    <col min="5892" max="5892" width="16.42578125" style="253" customWidth="1"/>
    <col min="5893" max="5893" width="12.42578125" style="253" customWidth="1"/>
    <col min="5894" max="5894" width="17.7109375" style="253" customWidth="1"/>
    <col min="5895" max="5896" width="8.42578125" style="253" customWidth="1"/>
    <col min="5897" max="5900" width="11.42578125" style="253" customWidth="1"/>
    <col min="5901" max="5902" width="8" style="253" customWidth="1"/>
    <col min="5903" max="5903" width="10.85546875" style="253" customWidth="1"/>
    <col min="5904" max="5904" width="10.140625" style="253" customWidth="1"/>
    <col min="5905" max="5905" width="9.42578125" style="253" customWidth="1"/>
    <col min="5906" max="5907" width="7.5703125" style="253" customWidth="1"/>
    <col min="5908" max="5908" width="9.42578125" style="253" customWidth="1"/>
    <col min="5909" max="5909" width="10.28515625" style="253" customWidth="1"/>
    <col min="5910" max="5910" width="10.85546875" style="253" customWidth="1"/>
    <col min="5911" max="6144" width="9.140625" style="253"/>
    <col min="6145" max="6145" width="4.140625" style="253" customWidth="1"/>
    <col min="6146" max="6146" width="8.85546875" style="253" customWidth="1"/>
    <col min="6147" max="6147" width="18.28515625" style="253" customWidth="1"/>
    <col min="6148" max="6148" width="16.42578125" style="253" customWidth="1"/>
    <col min="6149" max="6149" width="12.42578125" style="253" customWidth="1"/>
    <col min="6150" max="6150" width="17.7109375" style="253" customWidth="1"/>
    <col min="6151" max="6152" width="8.42578125" style="253" customWidth="1"/>
    <col min="6153" max="6156" width="11.42578125" style="253" customWidth="1"/>
    <col min="6157" max="6158" width="8" style="253" customWidth="1"/>
    <col min="6159" max="6159" width="10.85546875" style="253" customWidth="1"/>
    <col min="6160" max="6160" width="10.140625" style="253" customWidth="1"/>
    <col min="6161" max="6161" width="9.42578125" style="253" customWidth="1"/>
    <col min="6162" max="6163" width="7.5703125" style="253" customWidth="1"/>
    <col min="6164" max="6164" width="9.42578125" style="253" customWidth="1"/>
    <col min="6165" max="6165" width="10.28515625" style="253" customWidth="1"/>
    <col min="6166" max="6166" width="10.85546875" style="253" customWidth="1"/>
    <col min="6167" max="6400" width="9.140625" style="253"/>
    <col min="6401" max="6401" width="4.140625" style="253" customWidth="1"/>
    <col min="6402" max="6402" width="8.85546875" style="253" customWidth="1"/>
    <col min="6403" max="6403" width="18.28515625" style="253" customWidth="1"/>
    <col min="6404" max="6404" width="16.42578125" style="253" customWidth="1"/>
    <col min="6405" max="6405" width="12.42578125" style="253" customWidth="1"/>
    <col min="6406" max="6406" width="17.7109375" style="253" customWidth="1"/>
    <col min="6407" max="6408" width="8.42578125" style="253" customWidth="1"/>
    <col min="6409" max="6412" width="11.42578125" style="253" customWidth="1"/>
    <col min="6413" max="6414" width="8" style="253" customWidth="1"/>
    <col min="6415" max="6415" width="10.85546875" style="253" customWidth="1"/>
    <col min="6416" max="6416" width="10.140625" style="253" customWidth="1"/>
    <col min="6417" max="6417" width="9.42578125" style="253" customWidth="1"/>
    <col min="6418" max="6419" width="7.5703125" style="253" customWidth="1"/>
    <col min="6420" max="6420" width="9.42578125" style="253" customWidth="1"/>
    <col min="6421" max="6421" width="10.28515625" style="253" customWidth="1"/>
    <col min="6422" max="6422" width="10.85546875" style="253" customWidth="1"/>
    <col min="6423" max="6656" width="9.140625" style="253"/>
    <col min="6657" max="6657" width="4.140625" style="253" customWidth="1"/>
    <col min="6658" max="6658" width="8.85546875" style="253" customWidth="1"/>
    <col min="6659" max="6659" width="18.28515625" style="253" customWidth="1"/>
    <col min="6660" max="6660" width="16.42578125" style="253" customWidth="1"/>
    <col min="6661" max="6661" width="12.42578125" style="253" customWidth="1"/>
    <col min="6662" max="6662" width="17.7109375" style="253" customWidth="1"/>
    <col min="6663" max="6664" width="8.42578125" style="253" customWidth="1"/>
    <col min="6665" max="6668" width="11.42578125" style="253" customWidth="1"/>
    <col min="6669" max="6670" width="8" style="253" customWidth="1"/>
    <col min="6671" max="6671" width="10.85546875" style="253" customWidth="1"/>
    <col min="6672" max="6672" width="10.140625" style="253" customWidth="1"/>
    <col min="6673" max="6673" width="9.42578125" style="253" customWidth="1"/>
    <col min="6674" max="6675" width="7.5703125" style="253" customWidth="1"/>
    <col min="6676" max="6676" width="9.42578125" style="253" customWidth="1"/>
    <col min="6677" max="6677" width="10.28515625" style="253" customWidth="1"/>
    <col min="6678" max="6678" width="10.85546875" style="253" customWidth="1"/>
    <col min="6679" max="6912" width="9.140625" style="253"/>
    <col min="6913" max="6913" width="4.140625" style="253" customWidth="1"/>
    <col min="6914" max="6914" width="8.85546875" style="253" customWidth="1"/>
    <col min="6915" max="6915" width="18.28515625" style="253" customWidth="1"/>
    <col min="6916" max="6916" width="16.42578125" style="253" customWidth="1"/>
    <col min="6917" max="6917" width="12.42578125" style="253" customWidth="1"/>
    <col min="6918" max="6918" width="17.7109375" style="253" customWidth="1"/>
    <col min="6919" max="6920" width="8.42578125" style="253" customWidth="1"/>
    <col min="6921" max="6924" width="11.42578125" style="253" customWidth="1"/>
    <col min="6925" max="6926" width="8" style="253" customWidth="1"/>
    <col min="6927" max="6927" width="10.85546875" style="253" customWidth="1"/>
    <col min="6928" max="6928" width="10.140625" style="253" customWidth="1"/>
    <col min="6929" max="6929" width="9.42578125" style="253" customWidth="1"/>
    <col min="6930" max="6931" width="7.5703125" style="253" customWidth="1"/>
    <col min="6932" max="6932" width="9.42578125" style="253" customWidth="1"/>
    <col min="6933" max="6933" width="10.28515625" style="253" customWidth="1"/>
    <col min="6934" max="6934" width="10.85546875" style="253" customWidth="1"/>
    <col min="6935" max="7168" width="9.140625" style="253"/>
    <col min="7169" max="7169" width="4.140625" style="253" customWidth="1"/>
    <col min="7170" max="7170" width="8.85546875" style="253" customWidth="1"/>
    <col min="7171" max="7171" width="18.28515625" style="253" customWidth="1"/>
    <col min="7172" max="7172" width="16.42578125" style="253" customWidth="1"/>
    <col min="7173" max="7173" width="12.42578125" style="253" customWidth="1"/>
    <col min="7174" max="7174" width="17.7109375" style="253" customWidth="1"/>
    <col min="7175" max="7176" width="8.42578125" style="253" customWidth="1"/>
    <col min="7177" max="7180" width="11.42578125" style="253" customWidth="1"/>
    <col min="7181" max="7182" width="8" style="253" customWidth="1"/>
    <col min="7183" max="7183" width="10.85546875" style="253" customWidth="1"/>
    <col min="7184" max="7184" width="10.140625" style="253" customWidth="1"/>
    <col min="7185" max="7185" width="9.42578125" style="253" customWidth="1"/>
    <col min="7186" max="7187" width="7.5703125" style="253" customWidth="1"/>
    <col min="7188" max="7188" width="9.42578125" style="253" customWidth="1"/>
    <col min="7189" max="7189" width="10.28515625" style="253" customWidth="1"/>
    <col min="7190" max="7190" width="10.85546875" style="253" customWidth="1"/>
    <col min="7191" max="7424" width="9.140625" style="253"/>
    <col min="7425" max="7425" width="4.140625" style="253" customWidth="1"/>
    <col min="7426" max="7426" width="8.85546875" style="253" customWidth="1"/>
    <col min="7427" max="7427" width="18.28515625" style="253" customWidth="1"/>
    <col min="7428" max="7428" width="16.42578125" style="253" customWidth="1"/>
    <col min="7429" max="7429" width="12.42578125" style="253" customWidth="1"/>
    <col min="7430" max="7430" width="17.7109375" style="253" customWidth="1"/>
    <col min="7431" max="7432" width="8.42578125" style="253" customWidth="1"/>
    <col min="7433" max="7436" width="11.42578125" style="253" customWidth="1"/>
    <col min="7437" max="7438" width="8" style="253" customWidth="1"/>
    <col min="7439" max="7439" width="10.85546875" style="253" customWidth="1"/>
    <col min="7440" max="7440" width="10.140625" style="253" customWidth="1"/>
    <col min="7441" max="7441" width="9.42578125" style="253" customWidth="1"/>
    <col min="7442" max="7443" width="7.5703125" style="253" customWidth="1"/>
    <col min="7444" max="7444" width="9.42578125" style="253" customWidth="1"/>
    <col min="7445" max="7445" width="10.28515625" style="253" customWidth="1"/>
    <col min="7446" max="7446" width="10.85546875" style="253" customWidth="1"/>
    <col min="7447" max="7680" width="9.140625" style="253"/>
    <col min="7681" max="7681" width="4.140625" style="253" customWidth="1"/>
    <col min="7682" max="7682" width="8.85546875" style="253" customWidth="1"/>
    <col min="7683" max="7683" width="18.28515625" style="253" customWidth="1"/>
    <col min="7684" max="7684" width="16.42578125" style="253" customWidth="1"/>
    <col min="7685" max="7685" width="12.42578125" style="253" customWidth="1"/>
    <col min="7686" max="7686" width="17.7109375" style="253" customWidth="1"/>
    <col min="7687" max="7688" width="8.42578125" style="253" customWidth="1"/>
    <col min="7689" max="7692" width="11.42578125" style="253" customWidth="1"/>
    <col min="7693" max="7694" width="8" style="253" customWidth="1"/>
    <col min="7695" max="7695" width="10.85546875" style="253" customWidth="1"/>
    <col min="7696" max="7696" width="10.140625" style="253" customWidth="1"/>
    <col min="7697" max="7697" width="9.42578125" style="253" customWidth="1"/>
    <col min="7698" max="7699" width="7.5703125" style="253" customWidth="1"/>
    <col min="7700" max="7700" width="9.42578125" style="253" customWidth="1"/>
    <col min="7701" max="7701" width="10.28515625" style="253" customWidth="1"/>
    <col min="7702" max="7702" width="10.85546875" style="253" customWidth="1"/>
    <col min="7703" max="7936" width="9.140625" style="253"/>
    <col min="7937" max="7937" width="4.140625" style="253" customWidth="1"/>
    <col min="7938" max="7938" width="8.85546875" style="253" customWidth="1"/>
    <col min="7939" max="7939" width="18.28515625" style="253" customWidth="1"/>
    <col min="7940" max="7940" width="16.42578125" style="253" customWidth="1"/>
    <col min="7941" max="7941" width="12.42578125" style="253" customWidth="1"/>
    <col min="7942" max="7942" width="17.7109375" style="253" customWidth="1"/>
    <col min="7943" max="7944" width="8.42578125" style="253" customWidth="1"/>
    <col min="7945" max="7948" width="11.42578125" style="253" customWidth="1"/>
    <col min="7949" max="7950" width="8" style="253" customWidth="1"/>
    <col min="7951" max="7951" width="10.85546875" style="253" customWidth="1"/>
    <col min="7952" max="7952" width="10.140625" style="253" customWidth="1"/>
    <col min="7953" max="7953" width="9.42578125" style="253" customWidth="1"/>
    <col min="7954" max="7955" width="7.5703125" style="253" customWidth="1"/>
    <col min="7956" max="7956" width="9.42578125" style="253" customWidth="1"/>
    <col min="7957" max="7957" width="10.28515625" style="253" customWidth="1"/>
    <col min="7958" max="7958" width="10.85546875" style="253" customWidth="1"/>
    <col min="7959" max="8192" width="9.140625" style="253"/>
    <col min="8193" max="8193" width="4.140625" style="253" customWidth="1"/>
    <col min="8194" max="8194" width="8.85546875" style="253" customWidth="1"/>
    <col min="8195" max="8195" width="18.28515625" style="253" customWidth="1"/>
    <col min="8196" max="8196" width="16.42578125" style="253" customWidth="1"/>
    <col min="8197" max="8197" width="12.42578125" style="253" customWidth="1"/>
    <col min="8198" max="8198" width="17.7109375" style="253" customWidth="1"/>
    <col min="8199" max="8200" width="8.42578125" style="253" customWidth="1"/>
    <col min="8201" max="8204" width="11.42578125" style="253" customWidth="1"/>
    <col min="8205" max="8206" width="8" style="253" customWidth="1"/>
    <col min="8207" max="8207" width="10.85546875" style="253" customWidth="1"/>
    <col min="8208" max="8208" width="10.140625" style="253" customWidth="1"/>
    <col min="8209" max="8209" width="9.42578125" style="253" customWidth="1"/>
    <col min="8210" max="8211" width="7.5703125" style="253" customWidth="1"/>
    <col min="8212" max="8212" width="9.42578125" style="253" customWidth="1"/>
    <col min="8213" max="8213" width="10.28515625" style="253" customWidth="1"/>
    <col min="8214" max="8214" width="10.85546875" style="253" customWidth="1"/>
    <col min="8215" max="8448" width="9.140625" style="253"/>
    <col min="8449" max="8449" width="4.140625" style="253" customWidth="1"/>
    <col min="8450" max="8450" width="8.85546875" style="253" customWidth="1"/>
    <col min="8451" max="8451" width="18.28515625" style="253" customWidth="1"/>
    <col min="8452" max="8452" width="16.42578125" style="253" customWidth="1"/>
    <col min="8453" max="8453" width="12.42578125" style="253" customWidth="1"/>
    <col min="8454" max="8454" width="17.7109375" style="253" customWidth="1"/>
    <col min="8455" max="8456" width="8.42578125" style="253" customWidth="1"/>
    <col min="8457" max="8460" width="11.42578125" style="253" customWidth="1"/>
    <col min="8461" max="8462" width="8" style="253" customWidth="1"/>
    <col min="8463" max="8463" width="10.85546875" style="253" customWidth="1"/>
    <col min="8464" max="8464" width="10.140625" style="253" customWidth="1"/>
    <col min="8465" max="8465" width="9.42578125" style="253" customWidth="1"/>
    <col min="8466" max="8467" width="7.5703125" style="253" customWidth="1"/>
    <col min="8468" max="8468" width="9.42578125" style="253" customWidth="1"/>
    <col min="8469" max="8469" width="10.28515625" style="253" customWidth="1"/>
    <col min="8470" max="8470" width="10.85546875" style="253" customWidth="1"/>
    <col min="8471" max="8704" width="9.140625" style="253"/>
    <col min="8705" max="8705" width="4.140625" style="253" customWidth="1"/>
    <col min="8706" max="8706" width="8.85546875" style="253" customWidth="1"/>
    <col min="8707" max="8707" width="18.28515625" style="253" customWidth="1"/>
    <col min="8708" max="8708" width="16.42578125" style="253" customWidth="1"/>
    <col min="8709" max="8709" width="12.42578125" style="253" customWidth="1"/>
    <col min="8710" max="8710" width="17.7109375" style="253" customWidth="1"/>
    <col min="8711" max="8712" width="8.42578125" style="253" customWidth="1"/>
    <col min="8713" max="8716" width="11.42578125" style="253" customWidth="1"/>
    <col min="8717" max="8718" width="8" style="253" customWidth="1"/>
    <col min="8719" max="8719" width="10.85546875" style="253" customWidth="1"/>
    <col min="8720" max="8720" width="10.140625" style="253" customWidth="1"/>
    <col min="8721" max="8721" width="9.42578125" style="253" customWidth="1"/>
    <col min="8722" max="8723" width="7.5703125" style="253" customWidth="1"/>
    <col min="8724" max="8724" width="9.42578125" style="253" customWidth="1"/>
    <col min="8725" max="8725" width="10.28515625" style="253" customWidth="1"/>
    <col min="8726" max="8726" width="10.85546875" style="253" customWidth="1"/>
    <col min="8727" max="8960" width="9.140625" style="253"/>
    <col min="8961" max="8961" width="4.140625" style="253" customWidth="1"/>
    <col min="8962" max="8962" width="8.85546875" style="253" customWidth="1"/>
    <col min="8963" max="8963" width="18.28515625" style="253" customWidth="1"/>
    <col min="8964" max="8964" width="16.42578125" style="253" customWidth="1"/>
    <col min="8965" max="8965" width="12.42578125" style="253" customWidth="1"/>
    <col min="8966" max="8966" width="17.7109375" style="253" customWidth="1"/>
    <col min="8967" max="8968" width="8.42578125" style="253" customWidth="1"/>
    <col min="8969" max="8972" width="11.42578125" style="253" customWidth="1"/>
    <col min="8973" max="8974" width="8" style="253" customWidth="1"/>
    <col min="8975" max="8975" width="10.85546875" style="253" customWidth="1"/>
    <col min="8976" max="8976" width="10.140625" style="253" customWidth="1"/>
    <col min="8977" max="8977" width="9.42578125" style="253" customWidth="1"/>
    <col min="8978" max="8979" width="7.5703125" style="253" customWidth="1"/>
    <col min="8980" max="8980" width="9.42578125" style="253" customWidth="1"/>
    <col min="8981" max="8981" width="10.28515625" style="253" customWidth="1"/>
    <col min="8982" max="8982" width="10.85546875" style="253" customWidth="1"/>
    <col min="8983" max="9216" width="9.140625" style="253"/>
    <col min="9217" max="9217" width="4.140625" style="253" customWidth="1"/>
    <col min="9218" max="9218" width="8.85546875" style="253" customWidth="1"/>
    <col min="9219" max="9219" width="18.28515625" style="253" customWidth="1"/>
    <col min="9220" max="9220" width="16.42578125" style="253" customWidth="1"/>
    <col min="9221" max="9221" width="12.42578125" style="253" customWidth="1"/>
    <col min="9222" max="9222" width="17.7109375" style="253" customWidth="1"/>
    <col min="9223" max="9224" width="8.42578125" style="253" customWidth="1"/>
    <col min="9225" max="9228" width="11.42578125" style="253" customWidth="1"/>
    <col min="9229" max="9230" width="8" style="253" customWidth="1"/>
    <col min="9231" max="9231" width="10.85546875" style="253" customWidth="1"/>
    <col min="9232" max="9232" width="10.140625" style="253" customWidth="1"/>
    <col min="9233" max="9233" width="9.42578125" style="253" customWidth="1"/>
    <col min="9234" max="9235" width="7.5703125" style="253" customWidth="1"/>
    <col min="9236" max="9236" width="9.42578125" style="253" customWidth="1"/>
    <col min="9237" max="9237" width="10.28515625" style="253" customWidth="1"/>
    <col min="9238" max="9238" width="10.85546875" style="253" customWidth="1"/>
    <col min="9239" max="9472" width="9.140625" style="253"/>
    <col min="9473" max="9473" width="4.140625" style="253" customWidth="1"/>
    <col min="9474" max="9474" width="8.85546875" style="253" customWidth="1"/>
    <col min="9475" max="9475" width="18.28515625" style="253" customWidth="1"/>
    <col min="9476" max="9476" width="16.42578125" style="253" customWidth="1"/>
    <col min="9477" max="9477" width="12.42578125" style="253" customWidth="1"/>
    <col min="9478" max="9478" width="17.7109375" style="253" customWidth="1"/>
    <col min="9479" max="9480" width="8.42578125" style="253" customWidth="1"/>
    <col min="9481" max="9484" width="11.42578125" style="253" customWidth="1"/>
    <col min="9485" max="9486" width="8" style="253" customWidth="1"/>
    <col min="9487" max="9487" width="10.85546875" style="253" customWidth="1"/>
    <col min="9488" max="9488" width="10.140625" style="253" customWidth="1"/>
    <col min="9489" max="9489" width="9.42578125" style="253" customWidth="1"/>
    <col min="9490" max="9491" width="7.5703125" style="253" customWidth="1"/>
    <col min="9492" max="9492" width="9.42578125" style="253" customWidth="1"/>
    <col min="9493" max="9493" width="10.28515625" style="253" customWidth="1"/>
    <col min="9494" max="9494" width="10.85546875" style="253" customWidth="1"/>
    <col min="9495" max="9728" width="9.140625" style="253"/>
    <col min="9729" max="9729" width="4.140625" style="253" customWidth="1"/>
    <col min="9730" max="9730" width="8.85546875" style="253" customWidth="1"/>
    <col min="9731" max="9731" width="18.28515625" style="253" customWidth="1"/>
    <col min="9732" max="9732" width="16.42578125" style="253" customWidth="1"/>
    <col min="9733" max="9733" width="12.42578125" style="253" customWidth="1"/>
    <col min="9734" max="9734" width="17.7109375" style="253" customWidth="1"/>
    <col min="9735" max="9736" width="8.42578125" style="253" customWidth="1"/>
    <col min="9737" max="9740" width="11.42578125" style="253" customWidth="1"/>
    <col min="9741" max="9742" width="8" style="253" customWidth="1"/>
    <col min="9743" max="9743" width="10.85546875" style="253" customWidth="1"/>
    <col min="9744" max="9744" width="10.140625" style="253" customWidth="1"/>
    <col min="9745" max="9745" width="9.42578125" style="253" customWidth="1"/>
    <col min="9746" max="9747" width="7.5703125" style="253" customWidth="1"/>
    <col min="9748" max="9748" width="9.42578125" style="253" customWidth="1"/>
    <col min="9749" max="9749" width="10.28515625" style="253" customWidth="1"/>
    <col min="9750" max="9750" width="10.85546875" style="253" customWidth="1"/>
    <col min="9751" max="9984" width="9.140625" style="253"/>
    <col min="9985" max="9985" width="4.140625" style="253" customWidth="1"/>
    <col min="9986" max="9986" width="8.85546875" style="253" customWidth="1"/>
    <col min="9987" max="9987" width="18.28515625" style="253" customWidth="1"/>
    <col min="9988" max="9988" width="16.42578125" style="253" customWidth="1"/>
    <col min="9989" max="9989" width="12.42578125" style="253" customWidth="1"/>
    <col min="9990" max="9990" width="17.7109375" style="253" customWidth="1"/>
    <col min="9991" max="9992" width="8.42578125" style="253" customWidth="1"/>
    <col min="9993" max="9996" width="11.42578125" style="253" customWidth="1"/>
    <col min="9997" max="9998" width="8" style="253" customWidth="1"/>
    <col min="9999" max="9999" width="10.85546875" style="253" customWidth="1"/>
    <col min="10000" max="10000" width="10.140625" style="253" customWidth="1"/>
    <col min="10001" max="10001" width="9.42578125" style="253" customWidth="1"/>
    <col min="10002" max="10003" width="7.5703125" style="253" customWidth="1"/>
    <col min="10004" max="10004" width="9.42578125" style="253" customWidth="1"/>
    <col min="10005" max="10005" width="10.28515625" style="253" customWidth="1"/>
    <col min="10006" max="10006" width="10.85546875" style="253" customWidth="1"/>
    <col min="10007" max="10240" width="9.140625" style="253"/>
    <col min="10241" max="10241" width="4.140625" style="253" customWidth="1"/>
    <col min="10242" max="10242" width="8.85546875" style="253" customWidth="1"/>
    <col min="10243" max="10243" width="18.28515625" style="253" customWidth="1"/>
    <col min="10244" max="10244" width="16.42578125" style="253" customWidth="1"/>
    <col min="10245" max="10245" width="12.42578125" style="253" customWidth="1"/>
    <col min="10246" max="10246" width="17.7109375" style="253" customWidth="1"/>
    <col min="10247" max="10248" width="8.42578125" style="253" customWidth="1"/>
    <col min="10249" max="10252" width="11.42578125" style="253" customWidth="1"/>
    <col min="10253" max="10254" width="8" style="253" customWidth="1"/>
    <col min="10255" max="10255" width="10.85546875" style="253" customWidth="1"/>
    <col min="10256" max="10256" width="10.140625" style="253" customWidth="1"/>
    <col min="10257" max="10257" width="9.42578125" style="253" customWidth="1"/>
    <col min="10258" max="10259" width="7.5703125" style="253" customWidth="1"/>
    <col min="10260" max="10260" width="9.42578125" style="253" customWidth="1"/>
    <col min="10261" max="10261" width="10.28515625" style="253" customWidth="1"/>
    <col min="10262" max="10262" width="10.85546875" style="253" customWidth="1"/>
    <col min="10263" max="10496" width="9.140625" style="253"/>
    <col min="10497" max="10497" width="4.140625" style="253" customWidth="1"/>
    <col min="10498" max="10498" width="8.85546875" style="253" customWidth="1"/>
    <col min="10499" max="10499" width="18.28515625" style="253" customWidth="1"/>
    <col min="10500" max="10500" width="16.42578125" style="253" customWidth="1"/>
    <col min="10501" max="10501" width="12.42578125" style="253" customWidth="1"/>
    <col min="10502" max="10502" width="17.7109375" style="253" customWidth="1"/>
    <col min="10503" max="10504" width="8.42578125" style="253" customWidth="1"/>
    <col min="10505" max="10508" width="11.42578125" style="253" customWidth="1"/>
    <col min="10509" max="10510" width="8" style="253" customWidth="1"/>
    <col min="10511" max="10511" width="10.85546875" style="253" customWidth="1"/>
    <col min="10512" max="10512" width="10.140625" style="253" customWidth="1"/>
    <col min="10513" max="10513" width="9.42578125" style="253" customWidth="1"/>
    <col min="10514" max="10515" width="7.5703125" style="253" customWidth="1"/>
    <col min="10516" max="10516" width="9.42578125" style="253" customWidth="1"/>
    <col min="10517" max="10517" width="10.28515625" style="253" customWidth="1"/>
    <col min="10518" max="10518" width="10.85546875" style="253" customWidth="1"/>
    <col min="10519" max="10752" width="9.140625" style="253"/>
    <col min="10753" max="10753" width="4.140625" style="253" customWidth="1"/>
    <col min="10754" max="10754" width="8.85546875" style="253" customWidth="1"/>
    <col min="10755" max="10755" width="18.28515625" style="253" customWidth="1"/>
    <col min="10756" max="10756" width="16.42578125" style="253" customWidth="1"/>
    <col min="10757" max="10757" width="12.42578125" style="253" customWidth="1"/>
    <col min="10758" max="10758" width="17.7109375" style="253" customWidth="1"/>
    <col min="10759" max="10760" width="8.42578125" style="253" customWidth="1"/>
    <col min="10761" max="10764" width="11.42578125" style="253" customWidth="1"/>
    <col min="10765" max="10766" width="8" style="253" customWidth="1"/>
    <col min="10767" max="10767" width="10.85546875" style="253" customWidth="1"/>
    <col min="10768" max="10768" width="10.140625" style="253" customWidth="1"/>
    <col min="10769" max="10769" width="9.42578125" style="253" customWidth="1"/>
    <col min="10770" max="10771" width="7.5703125" style="253" customWidth="1"/>
    <col min="10772" max="10772" width="9.42578125" style="253" customWidth="1"/>
    <col min="10773" max="10773" width="10.28515625" style="253" customWidth="1"/>
    <col min="10774" max="10774" width="10.85546875" style="253" customWidth="1"/>
    <col min="10775" max="11008" width="9.140625" style="253"/>
    <col min="11009" max="11009" width="4.140625" style="253" customWidth="1"/>
    <col min="11010" max="11010" width="8.85546875" style="253" customWidth="1"/>
    <col min="11011" max="11011" width="18.28515625" style="253" customWidth="1"/>
    <col min="11012" max="11012" width="16.42578125" style="253" customWidth="1"/>
    <col min="11013" max="11013" width="12.42578125" style="253" customWidth="1"/>
    <col min="11014" max="11014" width="17.7109375" style="253" customWidth="1"/>
    <col min="11015" max="11016" width="8.42578125" style="253" customWidth="1"/>
    <col min="11017" max="11020" width="11.42578125" style="253" customWidth="1"/>
    <col min="11021" max="11022" width="8" style="253" customWidth="1"/>
    <col min="11023" max="11023" width="10.85546875" style="253" customWidth="1"/>
    <col min="11024" max="11024" width="10.140625" style="253" customWidth="1"/>
    <col min="11025" max="11025" width="9.42578125" style="253" customWidth="1"/>
    <col min="11026" max="11027" width="7.5703125" style="253" customWidth="1"/>
    <col min="11028" max="11028" width="9.42578125" style="253" customWidth="1"/>
    <col min="11029" max="11029" width="10.28515625" style="253" customWidth="1"/>
    <col min="11030" max="11030" width="10.85546875" style="253" customWidth="1"/>
    <col min="11031" max="11264" width="9.140625" style="253"/>
    <col min="11265" max="11265" width="4.140625" style="253" customWidth="1"/>
    <col min="11266" max="11266" width="8.85546875" style="253" customWidth="1"/>
    <col min="11267" max="11267" width="18.28515625" style="253" customWidth="1"/>
    <col min="11268" max="11268" width="16.42578125" style="253" customWidth="1"/>
    <col min="11269" max="11269" width="12.42578125" style="253" customWidth="1"/>
    <col min="11270" max="11270" width="17.7109375" style="253" customWidth="1"/>
    <col min="11271" max="11272" width="8.42578125" style="253" customWidth="1"/>
    <col min="11273" max="11276" width="11.42578125" style="253" customWidth="1"/>
    <col min="11277" max="11278" width="8" style="253" customWidth="1"/>
    <col min="11279" max="11279" width="10.85546875" style="253" customWidth="1"/>
    <col min="11280" max="11280" width="10.140625" style="253" customWidth="1"/>
    <col min="11281" max="11281" width="9.42578125" style="253" customWidth="1"/>
    <col min="11282" max="11283" width="7.5703125" style="253" customWidth="1"/>
    <col min="11284" max="11284" width="9.42578125" style="253" customWidth="1"/>
    <col min="11285" max="11285" width="10.28515625" style="253" customWidth="1"/>
    <col min="11286" max="11286" width="10.85546875" style="253" customWidth="1"/>
    <col min="11287" max="11520" width="9.140625" style="253"/>
    <col min="11521" max="11521" width="4.140625" style="253" customWidth="1"/>
    <col min="11522" max="11522" width="8.85546875" style="253" customWidth="1"/>
    <col min="11523" max="11523" width="18.28515625" style="253" customWidth="1"/>
    <col min="11524" max="11524" width="16.42578125" style="253" customWidth="1"/>
    <col min="11525" max="11525" width="12.42578125" style="253" customWidth="1"/>
    <col min="11526" max="11526" width="17.7109375" style="253" customWidth="1"/>
    <col min="11527" max="11528" width="8.42578125" style="253" customWidth="1"/>
    <col min="11529" max="11532" width="11.42578125" style="253" customWidth="1"/>
    <col min="11533" max="11534" width="8" style="253" customWidth="1"/>
    <col min="11535" max="11535" width="10.85546875" style="253" customWidth="1"/>
    <col min="11536" max="11536" width="10.140625" style="253" customWidth="1"/>
    <col min="11537" max="11537" width="9.42578125" style="253" customWidth="1"/>
    <col min="11538" max="11539" width="7.5703125" style="253" customWidth="1"/>
    <col min="11540" max="11540" width="9.42578125" style="253" customWidth="1"/>
    <col min="11541" max="11541" width="10.28515625" style="253" customWidth="1"/>
    <col min="11542" max="11542" width="10.85546875" style="253" customWidth="1"/>
    <col min="11543" max="11776" width="9.140625" style="253"/>
    <col min="11777" max="11777" width="4.140625" style="253" customWidth="1"/>
    <col min="11778" max="11778" width="8.85546875" style="253" customWidth="1"/>
    <col min="11779" max="11779" width="18.28515625" style="253" customWidth="1"/>
    <col min="11780" max="11780" width="16.42578125" style="253" customWidth="1"/>
    <col min="11781" max="11781" width="12.42578125" style="253" customWidth="1"/>
    <col min="11782" max="11782" width="17.7109375" style="253" customWidth="1"/>
    <col min="11783" max="11784" width="8.42578125" style="253" customWidth="1"/>
    <col min="11785" max="11788" width="11.42578125" style="253" customWidth="1"/>
    <col min="11789" max="11790" width="8" style="253" customWidth="1"/>
    <col min="11791" max="11791" width="10.85546875" style="253" customWidth="1"/>
    <col min="11792" max="11792" width="10.140625" style="253" customWidth="1"/>
    <col min="11793" max="11793" width="9.42578125" style="253" customWidth="1"/>
    <col min="11794" max="11795" width="7.5703125" style="253" customWidth="1"/>
    <col min="11796" max="11796" width="9.42578125" style="253" customWidth="1"/>
    <col min="11797" max="11797" width="10.28515625" style="253" customWidth="1"/>
    <col min="11798" max="11798" width="10.85546875" style="253" customWidth="1"/>
    <col min="11799" max="12032" width="9.140625" style="253"/>
    <col min="12033" max="12033" width="4.140625" style="253" customWidth="1"/>
    <col min="12034" max="12034" width="8.85546875" style="253" customWidth="1"/>
    <col min="12035" max="12035" width="18.28515625" style="253" customWidth="1"/>
    <col min="12036" max="12036" width="16.42578125" style="253" customWidth="1"/>
    <col min="12037" max="12037" width="12.42578125" style="253" customWidth="1"/>
    <col min="12038" max="12038" width="17.7109375" style="253" customWidth="1"/>
    <col min="12039" max="12040" width="8.42578125" style="253" customWidth="1"/>
    <col min="12041" max="12044" width="11.42578125" style="253" customWidth="1"/>
    <col min="12045" max="12046" width="8" style="253" customWidth="1"/>
    <col min="12047" max="12047" width="10.85546875" style="253" customWidth="1"/>
    <col min="12048" max="12048" width="10.140625" style="253" customWidth="1"/>
    <col min="12049" max="12049" width="9.42578125" style="253" customWidth="1"/>
    <col min="12050" max="12051" width="7.5703125" style="253" customWidth="1"/>
    <col min="12052" max="12052" width="9.42578125" style="253" customWidth="1"/>
    <col min="12053" max="12053" width="10.28515625" style="253" customWidth="1"/>
    <col min="12054" max="12054" width="10.85546875" style="253" customWidth="1"/>
    <col min="12055" max="12288" width="9.140625" style="253"/>
    <col min="12289" max="12289" width="4.140625" style="253" customWidth="1"/>
    <col min="12290" max="12290" width="8.85546875" style="253" customWidth="1"/>
    <col min="12291" max="12291" width="18.28515625" style="253" customWidth="1"/>
    <col min="12292" max="12292" width="16.42578125" style="253" customWidth="1"/>
    <col min="12293" max="12293" width="12.42578125" style="253" customWidth="1"/>
    <col min="12294" max="12294" width="17.7109375" style="253" customWidth="1"/>
    <col min="12295" max="12296" width="8.42578125" style="253" customWidth="1"/>
    <col min="12297" max="12300" width="11.42578125" style="253" customWidth="1"/>
    <col min="12301" max="12302" width="8" style="253" customWidth="1"/>
    <col min="12303" max="12303" width="10.85546875" style="253" customWidth="1"/>
    <col min="12304" max="12304" width="10.140625" style="253" customWidth="1"/>
    <col min="12305" max="12305" width="9.42578125" style="253" customWidth="1"/>
    <col min="12306" max="12307" width="7.5703125" style="253" customWidth="1"/>
    <col min="12308" max="12308" width="9.42578125" style="253" customWidth="1"/>
    <col min="12309" max="12309" width="10.28515625" style="253" customWidth="1"/>
    <col min="12310" max="12310" width="10.85546875" style="253" customWidth="1"/>
    <col min="12311" max="12544" width="9.140625" style="253"/>
    <col min="12545" max="12545" width="4.140625" style="253" customWidth="1"/>
    <col min="12546" max="12546" width="8.85546875" style="253" customWidth="1"/>
    <col min="12547" max="12547" width="18.28515625" style="253" customWidth="1"/>
    <col min="12548" max="12548" width="16.42578125" style="253" customWidth="1"/>
    <col min="12549" max="12549" width="12.42578125" style="253" customWidth="1"/>
    <col min="12550" max="12550" width="17.7109375" style="253" customWidth="1"/>
    <col min="12551" max="12552" width="8.42578125" style="253" customWidth="1"/>
    <col min="12553" max="12556" width="11.42578125" style="253" customWidth="1"/>
    <col min="12557" max="12558" width="8" style="253" customWidth="1"/>
    <col min="12559" max="12559" width="10.85546875" style="253" customWidth="1"/>
    <col min="12560" max="12560" width="10.140625" style="253" customWidth="1"/>
    <col min="12561" max="12561" width="9.42578125" style="253" customWidth="1"/>
    <col min="12562" max="12563" width="7.5703125" style="253" customWidth="1"/>
    <col min="12564" max="12564" width="9.42578125" style="253" customWidth="1"/>
    <col min="12565" max="12565" width="10.28515625" style="253" customWidth="1"/>
    <col min="12566" max="12566" width="10.85546875" style="253" customWidth="1"/>
    <col min="12567" max="12800" width="9.140625" style="253"/>
    <col min="12801" max="12801" width="4.140625" style="253" customWidth="1"/>
    <col min="12802" max="12802" width="8.85546875" style="253" customWidth="1"/>
    <col min="12803" max="12803" width="18.28515625" style="253" customWidth="1"/>
    <col min="12804" max="12804" width="16.42578125" style="253" customWidth="1"/>
    <col min="12805" max="12805" width="12.42578125" style="253" customWidth="1"/>
    <col min="12806" max="12806" width="17.7109375" style="253" customWidth="1"/>
    <col min="12807" max="12808" width="8.42578125" style="253" customWidth="1"/>
    <col min="12809" max="12812" width="11.42578125" style="253" customWidth="1"/>
    <col min="12813" max="12814" width="8" style="253" customWidth="1"/>
    <col min="12815" max="12815" width="10.85546875" style="253" customWidth="1"/>
    <col min="12816" max="12816" width="10.140625" style="253" customWidth="1"/>
    <col min="12817" max="12817" width="9.42578125" style="253" customWidth="1"/>
    <col min="12818" max="12819" width="7.5703125" style="253" customWidth="1"/>
    <col min="12820" max="12820" width="9.42578125" style="253" customWidth="1"/>
    <col min="12821" max="12821" width="10.28515625" style="253" customWidth="1"/>
    <col min="12822" max="12822" width="10.85546875" style="253" customWidth="1"/>
    <col min="12823" max="13056" width="9.140625" style="253"/>
    <col min="13057" max="13057" width="4.140625" style="253" customWidth="1"/>
    <col min="13058" max="13058" width="8.85546875" style="253" customWidth="1"/>
    <col min="13059" max="13059" width="18.28515625" style="253" customWidth="1"/>
    <col min="13060" max="13060" width="16.42578125" style="253" customWidth="1"/>
    <col min="13061" max="13061" width="12.42578125" style="253" customWidth="1"/>
    <col min="13062" max="13062" width="17.7109375" style="253" customWidth="1"/>
    <col min="13063" max="13064" width="8.42578125" style="253" customWidth="1"/>
    <col min="13065" max="13068" width="11.42578125" style="253" customWidth="1"/>
    <col min="13069" max="13070" width="8" style="253" customWidth="1"/>
    <col min="13071" max="13071" width="10.85546875" style="253" customWidth="1"/>
    <col min="13072" max="13072" width="10.140625" style="253" customWidth="1"/>
    <col min="13073" max="13073" width="9.42578125" style="253" customWidth="1"/>
    <col min="13074" max="13075" width="7.5703125" style="253" customWidth="1"/>
    <col min="13076" max="13076" width="9.42578125" style="253" customWidth="1"/>
    <col min="13077" max="13077" width="10.28515625" style="253" customWidth="1"/>
    <col min="13078" max="13078" width="10.85546875" style="253" customWidth="1"/>
    <col min="13079" max="13312" width="9.140625" style="253"/>
    <col min="13313" max="13313" width="4.140625" style="253" customWidth="1"/>
    <col min="13314" max="13314" width="8.85546875" style="253" customWidth="1"/>
    <col min="13315" max="13315" width="18.28515625" style="253" customWidth="1"/>
    <col min="13316" max="13316" width="16.42578125" style="253" customWidth="1"/>
    <col min="13317" max="13317" width="12.42578125" style="253" customWidth="1"/>
    <col min="13318" max="13318" width="17.7109375" style="253" customWidth="1"/>
    <col min="13319" max="13320" width="8.42578125" style="253" customWidth="1"/>
    <col min="13321" max="13324" width="11.42578125" style="253" customWidth="1"/>
    <col min="13325" max="13326" width="8" style="253" customWidth="1"/>
    <col min="13327" max="13327" width="10.85546875" style="253" customWidth="1"/>
    <col min="13328" max="13328" width="10.140625" style="253" customWidth="1"/>
    <col min="13329" max="13329" width="9.42578125" style="253" customWidth="1"/>
    <col min="13330" max="13331" width="7.5703125" style="253" customWidth="1"/>
    <col min="13332" max="13332" width="9.42578125" style="253" customWidth="1"/>
    <col min="13333" max="13333" width="10.28515625" style="253" customWidth="1"/>
    <col min="13334" max="13334" width="10.85546875" style="253" customWidth="1"/>
    <col min="13335" max="13568" width="9.140625" style="253"/>
    <col min="13569" max="13569" width="4.140625" style="253" customWidth="1"/>
    <col min="13570" max="13570" width="8.85546875" style="253" customWidth="1"/>
    <col min="13571" max="13571" width="18.28515625" style="253" customWidth="1"/>
    <col min="13572" max="13572" width="16.42578125" style="253" customWidth="1"/>
    <col min="13573" max="13573" width="12.42578125" style="253" customWidth="1"/>
    <col min="13574" max="13574" width="17.7109375" style="253" customWidth="1"/>
    <col min="13575" max="13576" width="8.42578125" style="253" customWidth="1"/>
    <col min="13577" max="13580" width="11.42578125" style="253" customWidth="1"/>
    <col min="13581" max="13582" width="8" style="253" customWidth="1"/>
    <col min="13583" max="13583" width="10.85546875" style="253" customWidth="1"/>
    <col min="13584" max="13584" width="10.140625" style="253" customWidth="1"/>
    <col min="13585" max="13585" width="9.42578125" style="253" customWidth="1"/>
    <col min="13586" max="13587" width="7.5703125" style="253" customWidth="1"/>
    <col min="13588" max="13588" width="9.42578125" style="253" customWidth="1"/>
    <col min="13589" max="13589" width="10.28515625" style="253" customWidth="1"/>
    <col min="13590" max="13590" width="10.85546875" style="253" customWidth="1"/>
    <col min="13591" max="13824" width="9.140625" style="253"/>
    <col min="13825" max="13825" width="4.140625" style="253" customWidth="1"/>
    <col min="13826" max="13826" width="8.85546875" style="253" customWidth="1"/>
    <col min="13827" max="13827" width="18.28515625" style="253" customWidth="1"/>
    <col min="13828" max="13828" width="16.42578125" style="253" customWidth="1"/>
    <col min="13829" max="13829" width="12.42578125" style="253" customWidth="1"/>
    <col min="13830" max="13830" width="17.7109375" style="253" customWidth="1"/>
    <col min="13831" max="13832" width="8.42578125" style="253" customWidth="1"/>
    <col min="13833" max="13836" width="11.42578125" style="253" customWidth="1"/>
    <col min="13837" max="13838" width="8" style="253" customWidth="1"/>
    <col min="13839" max="13839" width="10.85546875" style="253" customWidth="1"/>
    <col min="13840" max="13840" width="10.140625" style="253" customWidth="1"/>
    <col min="13841" max="13841" width="9.42578125" style="253" customWidth="1"/>
    <col min="13842" max="13843" width="7.5703125" style="253" customWidth="1"/>
    <col min="13844" max="13844" width="9.42578125" style="253" customWidth="1"/>
    <col min="13845" max="13845" width="10.28515625" style="253" customWidth="1"/>
    <col min="13846" max="13846" width="10.85546875" style="253" customWidth="1"/>
    <col min="13847" max="14080" width="9.140625" style="253"/>
    <col min="14081" max="14081" width="4.140625" style="253" customWidth="1"/>
    <col min="14082" max="14082" width="8.85546875" style="253" customWidth="1"/>
    <col min="14083" max="14083" width="18.28515625" style="253" customWidth="1"/>
    <col min="14084" max="14084" width="16.42578125" style="253" customWidth="1"/>
    <col min="14085" max="14085" width="12.42578125" style="253" customWidth="1"/>
    <col min="14086" max="14086" width="17.7109375" style="253" customWidth="1"/>
    <col min="14087" max="14088" width="8.42578125" style="253" customWidth="1"/>
    <col min="14089" max="14092" width="11.42578125" style="253" customWidth="1"/>
    <col min="14093" max="14094" width="8" style="253" customWidth="1"/>
    <col min="14095" max="14095" width="10.85546875" style="253" customWidth="1"/>
    <col min="14096" max="14096" width="10.140625" style="253" customWidth="1"/>
    <col min="14097" max="14097" width="9.42578125" style="253" customWidth="1"/>
    <col min="14098" max="14099" width="7.5703125" style="253" customWidth="1"/>
    <col min="14100" max="14100" width="9.42578125" style="253" customWidth="1"/>
    <col min="14101" max="14101" width="10.28515625" style="253" customWidth="1"/>
    <col min="14102" max="14102" width="10.85546875" style="253" customWidth="1"/>
    <col min="14103" max="14336" width="9.140625" style="253"/>
    <col min="14337" max="14337" width="4.140625" style="253" customWidth="1"/>
    <col min="14338" max="14338" width="8.85546875" style="253" customWidth="1"/>
    <col min="14339" max="14339" width="18.28515625" style="253" customWidth="1"/>
    <col min="14340" max="14340" width="16.42578125" style="253" customWidth="1"/>
    <col min="14341" max="14341" width="12.42578125" style="253" customWidth="1"/>
    <col min="14342" max="14342" width="17.7109375" style="253" customWidth="1"/>
    <col min="14343" max="14344" width="8.42578125" style="253" customWidth="1"/>
    <col min="14345" max="14348" width="11.42578125" style="253" customWidth="1"/>
    <col min="14349" max="14350" width="8" style="253" customWidth="1"/>
    <col min="14351" max="14351" width="10.85546875" style="253" customWidth="1"/>
    <col min="14352" max="14352" width="10.140625" style="253" customWidth="1"/>
    <col min="14353" max="14353" width="9.42578125" style="253" customWidth="1"/>
    <col min="14354" max="14355" width="7.5703125" style="253" customWidth="1"/>
    <col min="14356" max="14356" width="9.42578125" style="253" customWidth="1"/>
    <col min="14357" max="14357" width="10.28515625" style="253" customWidth="1"/>
    <col min="14358" max="14358" width="10.85546875" style="253" customWidth="1"/>
    <col min="14359" max="14592" width="9.140625" style="253"/>
    <col min="14593" max="14593" width="4.140625" style="253" customWidth="1"/>
    <col min="14594" max="14594" width="8.85546875" style="253" customWidth="1"/>
    <col min="14595" max="14595" width="18.28515625" style="253" customWidth="1"/>
    <col min="14596" max="14596" width="16.42578125" style="253" customWidth="1"/>
    <col min="14597" max="14597" width="12.42578125" style="253" customWidth="1"/>
    <col min="14598" max="14598" width="17.7109375" style="253" customWidth="1"/>
    <col min="14599" max="14600" width="8.42578125" style="253" customWidth="1"/>
    <col min="14601" max="14604" width="11.42578125" style="253" customWidth="1"/>
    <col min="14605" max="14606" width="8" style="253" customWidth="1"/>
    <col min="14607" max="14607" width="10.85546875" style="253" customWidth="1"/>
    <col min="14608" max="14608" width="10.140625" style="253" customWidth="1"/>
    <col min="14609" max="14609" width="9.42578125" style="253" customWidth="1"/>
    <col min="14610" max="14611" width="7.5703125" style="253" customWidth="1"/>
    <col min="14612" max="14612" width="9.42578125" style="253" customWidth="1"/>
    <col min="14613" max="14613" width="10.28515625" style="253" customWidth="1"/>
    <col min="14614" max="14614" width="10.85546875" style="253" customWidth="1"/>
    <col min="14615" max="14848" width="9.140625" style="253"/>
    <col min="14849" max="14849" width="4.140625" style="253" customWidth="1"/>
    <col min="14850" max="14850" width="8.85546875" style="253" customWidth="1"/>
    <col min="14851" max="14851" width="18.28515625" style="253" customWidth="1"/>
    <col min="14852" max="14852" width="16.42578125" style="253" customWidth="1"/>
    <col min="14853" max="14853" width="12.42578125" style="253" customWidth="1"/>
    <col min="14854" max="14854" width="17.7109375" style="253" customWidth="1"/>
    <col min="14855" max="14856" width="8.42578125" style="253" customWidth="1"/>
    <col min="14857" max="14860" width="11.42578125" style="253" customWidth="1"/>
    <col min="14861" max="14862" width="8" style="253" customWidth="1"/>
    <col min="14863" max="14863" width="10.85546875" style="253" customWidth="1"/>
    <col min="14864" max="14864" width="10.140625" style="253" customWidth="1"/>
    <col min="14865" max="14865" width="9.42578125" style="253" customWidth="1"/>
    <col min="14866" max="14867" width="7.5703125" style="253" customWidth="1"/>
    <col min="14868" max="14868" width="9.42578125" style="253" customWidth="1"/>
    <col min="14869" max="14869" width="10.28515625" style="253" customWidth="1"/>
    <col min="14870" max="14870" width="10.85546875" style="253" customWidth="1"/>
    <col min="14871" max="15104" width="9.140625" style="253"/>
    <col min="15105" max="15105" width="4.140625" style="253" customWidth="1"/>
    <col min="15106" max="15106" width="8.85546875" style="253" customWidth="1"/>
    <col min="15107" max="15107" width="18.28515625" style="253" customWidth="1"/>
    <col min="15108" max="15108" width="16.42578125" style="253" customWidth="1"/>
    <col min="15109" max="15109" width="12.42578125" style="253" customWidth="1"/>
    <col min="15110" max="15110" width="17.7109375" style="253" customWidth="1"/>
    <col min="15111" max="15112" width="8.42578125" style="253" customWidth="1"/>
    <col min="15113" max="15116" width="11.42578125" style="253" customWidth="1"/>
    <col min="15117" max="15118" width="8" style="253" customWidth="1"/>
    <col min="15119" max="15119" width="10.85546875" style="253" customWidth="1"/>
    <col min="15120" max="15120" width="10.140625" style="253" customWidth="1"/>
    <col min="15121" max="15121" width="9.42578125" style="253" customWidth="1"/>
    <col min="15122" max="15123" width="7.5703125" style="253" customWidth="1"/>
    <col min="15124" max="15124" width="9.42578125" style="253" customWidth="1"/>
    <col min="15125" max="15125" width="10.28515625" style="253" customWidth="1"/>
    <col min="15126" max="15126" width="10.85546875" style="253" customWidth="1"/>
    <col min="15127" max="15360" width="9.140625" style="253"/>
    <col min="15361" max="15361" width="4.140625" style="253" customWidth="1"/>
    <col min="15362" max="15362" width="8.85546875" style="253" customWidth="1"/>
    <col min="15363" max="15363" width="18.28515625" style="253" customWidth="1"/>
    <col min="15364" max="15364" width="16.42578125" style="253" customWidth="1"/>
    <col min="15365" max="15365" width="12.42578125" style="253" customWidth="1"/>
    <col min="15366" max="15366" width="17.7109375" style="253" customWidth="1"/>
    <col min="15367" max="15368" width="8.42578125" style="253" customWidth="1"/>
    <col min="15369" max="15372" width="11.42578125" style="253" customWidth="1"/>
    <col min="15373" max="15374" width="8" style="253" customWidth="1"/>
    <col min="15375" max="15375" width="10.85546875" style="253" customWidth="1"/>
    <col min="15376" max="15376" width="10.140625" style="253" customWidth="1"/>
    <col min="15377" max="15377" width="9.42578125" style="253" customWidth="1"/>
    <col min="15378" max="15379" width="7.5703125" style="253" customWidth="1"/>
    <col min="15380" max="15380" width="9.42578125" style="253" customWidth="1"/>
    <col min="15381" max="15381" width="10.28515625" style="253" customWidth="1"/>
    <col min="15382" max="15382" width="10.85546875" style="253" customWidth="1"/>
    <col min="15383" max="15616" width="9.140625" style="253"/>
    <col min="15617" max="15617" width="4.140625" style="253" customWidth="1"/>
    <col min="15618" max="15618" width="8.85546875" style="253" customWidth="1"/>
    <col min="15619" max="15619" width="18.28515625" style="253" customWidth="1"/>
    <col min="15620" max="15620" width="16.42578125" style="253" customWidth="1"/>
    <col min="15621" max="15621" width="12.42578125" style="253" customWidth="1"/>
    <col min="15622" max="15622" width="17.7109375" style="253" customWidth="1"/>
    <col min="15623" max="15624" width="8.42578125" style="253" customWidth="1"/>
    <col min="15625" max="15628" width="11.42578125" style="253" customWidth="1"/>
    <col min="15629" max="15630" width="8" style="253" customWidth="1"/>
    <col min="15631" max="15631" width="10.85546875" style="253" customWidth="1"/>
    <col min="15632" max="15632" width="10.140625" style="253" customWidth="1"/>
    <col min="15633" max="15633" width="9.42578125" style="253" customWidth="1"/>
    <col min="15634" max="15635" width="7.5703125" style="253" customWidth="1"/>
    <col min="15636" max="15636" width="9.42578125" style="253" customWidth="1"/>
    <col min="15637" max="15637" width="10.28515625" style="253" customWidth="1"/>
    <col min="15638" max="15638" width="10.85546875" style="253" customWidth="1"/>
    <col min="15639" max="15872" width="9.140625" style="253"/>
    <col min="15873" max="15873" width="4.140625" style="253" customWidth="1"/>
    <col min="15874" max="15874" width="8.85546875" style="253" customWidth="1"/>
    <col min="15875" max="15875" width="18.28515625" style="253" customWidth="1"/>
    <col min="15876" max="15876" width="16.42578125" style="253" customWidth="1"/>
    <col min="15877" max="15877" width="12.42578125" style="253" customWidth="1"/>
    <col min="15878" max="15878" width="17.7109375" style="253" customWidth="1"/>
    <col min="15879" max="15880" width="8.42578125" style="253" customWidth="1"/>
    <col min="15881" max="15884" width="11.42578125" style="253" customWidth="1"/>
    <col min="15885" max="15886" width="8" style="253" customWidth="1"/>
    <col min="15887" max="15887" width="10.85546875" style="253" customWidth="1"/>
    <col min="15888" max="15888" width="10.140625" style="253" customWidth="1"/>
    <col min="15889" max="15889" width="9.42578125" style="253" customWidth="1"/>
    <col min="15890" max="15891" width="7.5703125" style="253" customWidth="1"/>
    <col min="15892" max="15892" width="9.42578125" style="253" customWidth="1"/>
    <col min="15893" max="15893" width="10.28515625" style="253" customWidth="1"/>
    <col min="15894" max="15894" width="10.85546875" style="253" customWidth="1"/>
    <col min="15895" max="16128" width="9.140625" style="253"/>
    <col min="16129" max="16129" width="4.140625" style="253" customWidth="1"/>
    <col min="16130" max="16130" width="8.85546875" style="253" customWidth="1"/>
    <col min="16131" max="16131" width="18.28515625" style="253" customWidth="1"/>
    <col min="16132" max="16132" width="16.42578125" style="253" customWidth="1"/>
    <col min="16133" max="16133" width="12.42578125" style="253" customWidth="1"/>
    <col min="16134" max="16134" width="17.7109375" style="253" customWidth="1"/>
    <col min="16135" max="16136" width="8.42578125" style="253" customWidth="1"/>
    <col min="16137" max="16140" width="11.42578125" style="253" customWidth="1"/>
    <col min="16141" max="16142" width="8" style="253" customWidth="1"/>
    <col min="16143" max="16143" width="10.85546875" style="253" customWidth="1"/>
    <col min="16144" max="16144" width="10.140625" style="253" customWidth="1"/>
    <col min="16145" max="16145" width="9.42578125" style="253" customWidth="1"/>
    <col min="16146" max="16147" width="7.5703125" style="253" customWidth="1"/>
    <col min="16148" max="16148" width="9.42578125" style="253" customWidth="1"/>
    <col min="16149" max="16149" width="10.28515625" style="253" customWidth="1"/>
    <col min="16150" max="16150" width="10.85546875" style="253" customWidth="1"/>
    <col min="16151" max="16384" width="9.140625" style="253"/>
  </cols>
  <sheetData>
    <row r="1" spans="1:30" s="2" customFormat="1" ht="15">
      <c r="A1" s="250"/>
      <c r="P1" s="420" t="s">
        <v>359</v>
      </c>
      <c r="Q1" s="420"/>
      <c r="R1" s="420"/>
      <c r="S1" s="420"/>
      <c r="T1" s="420"/>
      <c r="U1" s="420"/>
      <c r="V1" s="420"/>
      <c r="W1" s="250"/>
      <c r="X1" s="250"/>
      <c r="Y1" s="250"/>
      <c r="Z1" s="250"/>
      <c r="AA1" s="250"/>
      <c r="AB1" s="250"/>
      <c r="AC1" s="250"/>
      <c r="AD1" s="250"/>
    </row>
    <row r="2" spans="1:30" s="2" customFormat="1" ht="15">
      <c r="A2" s="250"/>
      <c r="P2" s="420" t="s">
        <v>385</v>
      </c>
      <c r="Q2" s="420"/>
      <c r="R2" s="420"/>
      <c r="S2" s="420"/>
      <c r="T2" s="420"/>
      <c r="U2" s="420"/>
      <c r="V2" s="420"/>
      <c r="W2" s="250"/>
      <c r="X2" s="250"/>
      <c r="Y2" s="250"/>
      <c r="Z2" s="250"/>
      <c r="AA2" s="250"/>
      <c r="AB2" s="250"/>
      <c r="AC2" s="250"/>
      <c r="AD2" s="250"/>
    </row>
    <row r="3" spans="1:30" s="2" customFormat="1" ht="15">
      <c r="A3" s="250"/>
      <c r="P3" s="420" t="s">
        <v>386</v>
      </c>
      <c r="Q3" s="420"/>
      <c r="R3" s="420"/>
      <c r="S3" s="420"/>
      <c r="T3" s="420"/>
      <c r="U3" s="420"/>
      <c r="V3" s="420"/>
      <c r="W3" s="250"/>
      <c r="X3" s="250"/>
      <c r="Y3" s="250"/>
      <c r="Z3" s="250"/>
      <c r="AA3" s="250"/>
      <c r="AB3" s="250"/>
      <c r="AC3" s="250"/>
      <c r="AD3" s="250"/>
    </row>
    <row r="4" spans="1:30" s="2" customFormat="1" ht="15">
      <c r="A4" s="250"/>
      <c r="P4" s="420" t="s">
        <v>387</v>
      </c>
      <c r="Q4" s="420"/>
      <c r="R4" s="420"/>
      <c r="S4" s="420"/>
      <c r="T4" s="420"/>
      <c r="U4" s="420"/>
      <c r="V4" s="420"/>
      <c r="W4" s="250"/>
      <c r="X4" s="250"/>
      <c r="Y4" s="250"/>
      <c r="Z4" s="250"/>
      <c r="AA4" s="250"/>
      <c r="AB4" s="250"/>
      <c r="AC4" s="250"/>
      <c r="AD4" s="250"/>
    </row>
    <row r="5" spans="1:30" s="2" customFormat="1" ht="15">
      <c r="P5" s="420" t="s">
        <v>399</v>
      </c>
      <c r="Q5" s="420"/>
      <c r="R5" s="420"/>
      <c r="S5" s="420"/>
      <c r="T5" s="420"/>
      <c r="U5" s="420"/>
      <c r="V5" s="420"/>
      <c r="W5" s="250"/>
      <c r="X5" s="250"/>
      <c r="Y5" s="250"/>
      <c r="Z5" s="250"/>
      <c r="AA5" s="250"/>
      <c r="AB5" s="250"/>
      <c r="AC5" s="250"/>
      <c r="AD5" s="250"/>
    </row>
    <row r="6" spans="1:30" s="2" customFormat="1" ht="15">
      <c r="P6" s="420"/>
      <c r="Q6" s="420"/>
      <c r="R6" s="420"/>
      <c r="S6" s="420"/>
      <c r="T6" s="420"/>
      <c r="U6" s="420"/>
      <c r="V6" s="420"/>
      <c r="W6" s="250"/>
      <c r="X6" s="250"/>
      <c r="Y6" s="250"/>
      <c r="Z6" s="250"/>
      <c r="AA6" s="250"/>
      <c r="AB6" s="250"/>
      <c r="AC6" s="250"/>
      <c r="AD6" s="250"/>
    </row>
    <row r="7" spans="1:30" s="2" customFormat="1" ht="15">
      <c r="A7" s="4"/>
      <c r="P7" s="420"/>
      <c r="Q7" s="420"/>
      <c r="R7" s="420"/>
      <c r="S7" s="420"/>
      <c r="T7" s="420"/>
      <c r="U7" s="420"/>
      <c r="V7" s="420"/>
      <c r="W7" s="250"/>
      <c r="X7" s="250"/>
      <c r="Y7" s="250"/>
      <c r="Z7" s="250"/>
      <c r="AA7" s="250"/>
      <c r="AB7" s="250"/>
      <c r="AC7" s="250"/>
      <c r="AD7" s="250"/>
    </row>
    <row r="8" spans="1:30" s="89" customFormat="1" ht="15" customHeight="1"/>
    <row r="9" spans="1:30" ht="54" customHeight="1">
      <c r="A9" s="496" t="s">
        <v>286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</row>
    <row r="10" spans="1:30" ht="16.5" customHeight="1">
      <c r="A10" s="497" t="s">
        <v>287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</row>
    <row r="11" spans="1:30" ht="16.5" customHeight="1">
      <c r="A11" s="489" t="s">
        <v>610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254"/>
      <c r="T11" s="255" t="s">
        <v>288</v>
      </c>
      <c r="U11" s="498" t="s">
        <v>134</v>
      </c>
      <c r="V11" s="499"/>
    </row>
    <row r="12" spans="1:30" ht="16.5" customHeight="1">
      <c r="A12" s="489" t="s">
        <v>289</v>
      </c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254"/>
      <c r="T12" s="255" t="s">
        <v>290</v>
      </c>
      <c r="U12" s="494">
        <v>831</v>
      </c>
      <c r="V12" s="495"/>
    </row>
    <row r="13" spans="1:30" ht="16.5" customHeight="1">
      <c r="A13" s="489" t="s">
        <v>291</v>
      </c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254"/>
      <c r="T13" s="255" t="s">
        <v>165</v>
      </c>
      <c r="U13" s="494"/>
      <c r="V13" s="495"/>
    </row>
    <row r="14" spans="1:30" ht="16.5" customHeight="1">
      <c r="A14" s="489" t="s">
        <v>292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254"/>
      <c r="T14" s="255" t="s">
        <v>165</v>
      </c>
      <c r="U14" s="494"/>
      <c r="V14" s="495"/>
    </row>
    <row r="15" spans="1:30" ht="16.5" customHeight="1">
      <c r="A15" s="489" t="s">
        <v>293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254"/>
      <c r="T15" s="255" t="s">
        <v>165</v>
      </c>
      <c r="U15" s="490" t="s">
        <v>294</v>
      </c>
      <c r="V15" s="491"/>
    </row>
    <row r="16" spans="1:30" ht="16.5" customHeight="1">
      <c r="A16" s="489" t="s">
        <v>295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254"/>
      <c r="T16" s="256" t="s">
        <v>165</v>
      </c>
      <c r="U16" s="490"/>
      <c r="V16" s="491"/>
    </row>
    <row r="17" spans="1:22" ht="16.5" customHeight="1">
      <c r="A17" s="257"/>
      <c r="B17" s="257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258"/>
      <c r="T17" s="257"/>
      <c r="U17" s="490"/>
      <c r="V17" s="491"/>
    </row>
    <row r="18" spans="1:22" ht="16.5" customHeight="1">
      <c r="A18" s="493" t="s">
        <v>296</v>
      </c>
      <c r="B18" s="493"/>
      <c r="C18" s="493"/>
      <c r="D18" s="493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6" t="s">
        <v>176</v>
      </c>
      <c r="U18" s="490">
        <v>383</v>
      </c>
      <c r="V18" s="491"/>
    </row>
    <row r="19" spans="1:22" ht="16.5" customHeight="1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</row>
    <row r="20" spans="1:22" ht="21" customHeight="1">
      <c r="A20" s="489" t="s">
        <v>297</v>
      </c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</row>
    <row r="21" spans="1:22" ht="16.5" customHeight="1">
      <c r="A21" s="25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</row>
    <row r="22" spans="1:22" ht="16.5" customHeight="1">
      <c r="A22" s="485" t="s">
        <v>143</v>
      </c>
      <c r="B22" s="485"/>
      <c r="C22" s="485"/>
      <c r="D22" s="485" t="s">
        <v>298</v>
      </c>
      <c r="E22" s="485" t="s">
        <v>145</v>
      </c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</row>
    <row r="23" spans="1:22" ht="16.5" customHeight="1">
      <c r="A23" s="485"/>
      <c r="B23" s="485"/>
      <c r="C23" s="485"/>
      <c r="D23" s="485"/>
      <c r="E23" s="482" t="s">
        <v>568</v>
      </c>
      <c r="F23" s="483"/>
      <c r="G23" s="483"/>
      <c r="H23" s="484"/>
      <c r="I23" s="485" t="s">
        <v>569</v>
      </c>
      <c r="J23" s="485"/>
      <c r="K23" s="485"/>
      <c r="L23" s="485"/>
      <c r="M23" s="485" t="s">
        <v>570</v>
      </c>
      <c r="N23" s="485"/>
      <c r="O23" s="485"/>
      <c r="P23" s="485"/>
      <c r="Q23" s="485"/>
      <c r="R23" s="485" t="s">
        <v>571</v>
      </c>
      <c r="S23" s="485"/>
      <c r="T23" s="485"/>
      <c r="U23" s="485"/>
      <c r="V23" s="485"/>
    </row>
    <row r="24" spans="1:22" ht="16.5" customHeight="1">
      <c r="A24" s="485">
        <v>1</v>
      </c>
      <c r="B24" s="485"/>
      <c r="C24" s="485"/>
      <c r="D24" s="259">
        <v>2</v>
      </c>
      <c r="E24" s="482">
        <v>3</v>
      </c>
      <c r="F24" s="483"/>
      <c r="G24" s="483"/>
      <c r="H24" s="484"/>
      <c r="I24" s="485">
        <v>4</v>
      </c>
      <c r="J24" s="485"/>
      <c r="K24" s="485"/>
      <c r="L24" s="485"/>
      <c r="M24" s="485">
        <v>5</v>
      </c>
      <c r="N24" s="485"/>
      <c r="O24" s="485"/>
      <c r="P24" s="485"/>
      <c r="Q24" s="485"/>
      <c r="R24" s="485">
        <v>6</v>
      </c>
      <c r="S24" s="485"/>
      <c r="T24" s="485"/>
      <c r="U24" s="485"/>
      <c r="V24" s="485"/>
    </row>
    <row r="25" spans="1:22" ht="43.5" customHeight="1">
      <c r="A25" s="486" t="s">
        <v>299</v>
      </c>
      <c r="B25" s="487"/>
      <c r="C25" s="488"/>
      <c r="D25" s="259"/>
      <c r="E25" s="482">
        <v>520.47</v>
      </c>
      <c r="F25" s="483"/>
      <c r="G25" s="483"/>
      <c r="H25" s="484"/>
      <c r="I25" s="482">
        <v>819.92</v>
      </c>
      <c r="J25" s="483"/>
      <c r="K25" s="483"/>
      <c r="L25" s="484"/>
      <c r="M25" s="482">
        <v>568.47</v>
      </c>
      <c r="N25" s="483"/>
      <c r="O25" s="483"/>
      <c r="P25" s="483"/>
      <c r="Q25" s="484"/>
      <c r="R25" s="482">
        <v>432.04</v>
      </c>
      <c r="S25" s="483"/>
      <c r="T25" s="483"/>
      <c r="U25" s="483"/>
      <c r="V25" s="484"/>
    </row>
    <row r="26" spans="1:22" ht="16.5" customHeight="1">
      <c r="A26" s="260"/>
      <c r="B26" s="260"/>
      <c r="C26" s="260" t="s">
        <v>63</v>
      </c>
      <c r="D26" s="259"/>
      <c r="E26" s="482"/>
      <c r="F26" s="483"/>
      <c r="G26" s="483"/>
      <c r="H26" s="484"/>
      <c r="I26" s="482"/>
      <c r="J26" s="483"/>
      <c r="K26" s="483"/>
      <c r="L26" s="484"/>
      <c r="M26" s="482"/>
      <c r="N26" s="483"/>
      <c r="O26" s="483"/>
      <c r="P26" s="483"/>
      <c r="Q26" s="484"/>
      <c r="R26" s="482"/>
      <c r="S26" s="483"/>
      <c r="T26" s="483"/>
      <c r="U26" s="483"/>
      <c r="V26" s="484"/>
    </row>
    <row r="27" spans="1:22" ht="16.5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</row>
    <row r="28" spans="1:22" ht="28.5" customHeight="1">
      <c r="A28" s="470" t="s">
        <v>300</v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</row>
    <row r="29" spans="1:22" ht="18" customHeight="1"/>
    <row r="30" spans="1:22" s="261" customFormat="1" ht="70.5" customHeight="1">
      <c r="A30" s="475" t="s">
        <v>48</v>
      </c>
      <c r="B30" s="475" t="s">
        <v>301</v>
      </c>
      <c r="C30" s="466" t="s">
        <v>302</v>
      </c>
      <c r="D30" s="466"/>
      <c r="E30" s="475" t="s">
        <v>303</v>
      </c>
      <c r="F30" s="475" t="s">
        <v>304</v>
      </c>
      <c r="G30" s="466" t="s">
        <v>305</v>
      </c>
      <c r="H30" s="466"/>
      <c r="I30" s="466"/>
      <c r="J30" s="466"/>
      <c r="K30" s="466"/>
      <c r="L30" s="475" t="s">
        <v>306</v>
      </c>
      <c r="M30" s="466" t="s">
        <v>307</v>
      </c>
      <c r="N30" s="466"/>
      <c r="O30" s="466"/>
      <c r="P30" s="466"/>
      <c r="Q30" s="466"/>
      <c r="R30" s="479" t="s">
        <v>308</v>
      </c>
      <c r="S30" s="480"/>
      <c r="T30" s="480"/>
      <c r="U30" s="480"/>
      <c r="V30" s="481"/>
    </row>
    <row r="31" spans="1:22" s="261" customFormat="1" ht="30.75" customHeight="1">
      <c r="A31" s="476"/>
      <c r="B31" s="476"/>
      <c r="C31" s="466"/>
      <c r="D31" s="466"/>
      <c r="E31" s="476"/>
      <c r="F31" s="476"/>
      <c r="G31" s="466" t="s">
        <v>170</v>
      </c>
      <c r="H31" s="475" t="s">
        <v>353</v>
      </c>
      <c r="I31" s="466" t="s">
        <v>309</v>
      </c>
      <c r="J31" s="466"/>
      <c r="K31" s="466"/>
      <c r="L31" s="476"/>
      <c r="M31" s="466" t="s">
        <v>170</v>
      </c>
      <c r="N31" s="475" t="s">
        <v>355</v>
      </c>
      <c r="O31" s="466" t="s">
        <v>309</v>
      </c>
      <c r="P31" s="466"/>
      <c r="Q31" s="466"/>
      <c r="R31" s="475" t="s">
        <v>170</v>
      </c>
      <c r="S31" s="475" t="s">
        <v>355</v>
      </c>
      <c r="T31" s="466" t="s">
        <v>309</v>
      </c>
      <c r="U31" s="466"/>
      <c r="V31" s="466"/>
    </row>
    <row r="32" spans="1:22" s="261" customFormat="1" ht="50.25" customHeight="1">
      <c r="A32" s="476"/>
      <c r="B32" s="476"/>
      <c r="C32" s="478" t="s">
        <v>310</v>
      </c>
      <c r="D32" s="478" t="s">
        <v>311</v>
      </c>
      <c r="E32" s="476"/>
      <c r="F32" s="476"/>
      <c r="G32" s="466"/>
      <c r="H32" s="476"/>
      <c r="I32" s="466" t="s">
        <v>354</v>
      </c>
      <c r="J32" s="466" t="s">
        <v>39</v>
      </c>
      <c r="K32" s="466" t="s">
        <v>40</v>
      </c>
      <c r="L32" s="476"/>
      <c r="M32" s="466"/>
      <c r="N32" s="476"/>
      <c r="O32" s="466" t="s">
        <v>354</v>
      </c>
      <c r="P32" s="466" t="s">
        <v>39</v>
      </c>
      <c r="Q32" s="466" t="s">
        <v>40</v>
      </c>
      <c r="R32" s="476"/>
      <c r="S32" s="476"/>
      <c r="T32" s="466" t="s">
        <v>354</v>
      </c>
      <c r="U32" s="466" t="s">
        <v>39</v>
      </c>
      <c r="V32" s="466" t="s">
        <v>40</v>
      </c>
    </row>
    <row r="33" spans="1:97" s="261" customFormat="1" ht="108.75" customHeight="1">
      <c r="A33" s="477"/>
      <c r="B33" s="477"/>
      <c r="C33" s="478"/>
      <c r="D33" s="478"/>
      <c r="E33" s="477"/>
      <c r="F33" s="477"/>
      <c r="G33" s="466"/>
      <c r="H33" s="477"/>
      <c r="I33" s="466"/>
      <c r="J33" s="466"/>
      <c r="K33" s="466"/>
      <c r="L33" s="477"/>
      <c r="M33" s="466"/>
      <c r="N33" s="477"/>
      <c r="O33" s="466"/>
      <c r="P33" s="466"/>
      <c r="Q33" s="466"/>
      <c r="R33" s="477"/>
      <c r="S33" s="477"/>
      <c r="T33" s="466"/>
      <c r="U33" s="466"/>
      <c r="V33" s="466"/>
    </row>
    <row r="34" spans="1:97" s="261" customFormat="1" ht="15" customHeight="1">
      <c r="A34" s="262" t="s">
        <v>312</v>
      </c>
      <c r="B34" s="262" t="s">
        <v>148</v>
      </c>
      <c r="C34" s="262" t="s">
        <v>149</v>
      </c>
      <c r="D34" s="262" t="s">
        <v>150</v>
      </c>
      <c r="E34" s="262" t="s">
        <v>151</v>
      </c>
      <c r="F34" s="262" t="s">
        <v>152</v>
      </c>
      <c r="G34" s="262" t="s">
        <v>313</v>
      </c>
      <c r="H34" s="262"/>
      <c r="I34" s="262" t="s">
        <v>314</v>
      </c>
      <c r="J34" s="262" t="s">
        <v>315</v>
      </c>
      <c r="K34" s="262" t="s">
        <v>316</v>
      </c>
      <c r="L34" s="262" t="s">
        <v>317</v>
      </c>
      <c r="M34" s="262" t="s">
        <v>318</v>
      </c>
      <c r="N34" s="262"/>
      <c r="O34" s="262" t="s">
        <v>319</v>
      </c>
      <c r="P34" s="262" t="s">
        <v>320</v>
      </c>
      <c r="Q34" s="262" t="s">
        <v>321</v>
      </c>
      <c r="R34" s="262" t="s">
        <v>322</v>
      </c>
      <c r="S34" s="262"/>
      <c r="T34" s="262" t="s">
        <v>323</v>
      </c>
      <c r="U34" s="262" t="s">
        <v>324</v>
      </c>
      <c r="V34" s="262" t="s">
        <v>325</v>
      </c>
    </row>
    <row r="35" spans="1:97" s="261" customFormat="1" ht="75" customHeight="1">
      <c r="A35" s="359"/>
      <c r="B35" s="359"/>
      <c r="C35" s="361" t="s">
        <v>546</v>
      </c>
      <c r="D35" s="361" t="s">
        <v>547</v>
      </c>
      <c r="E35" s="362" t="s">
        <v>548</v>
      </c>
      <c r="F35" s="359" t="s">
        <v>549</v>
      </c>
      <c r="G35" s="359"/>
      <c r="H35" s="359"/>
      <c r="I35" s="359" t="s">
        <v>550</v>
      </c>
      <c r="J35" s="359" t="s">
        <v>550</v>
      </c>
      <c r="K35" s="359" t="s">
        <v>550</v>
      </c>
      <c r="L35" s="359"/>
      <c r="M35" s="359"/>
      <c r="N35" s="359"/>
      <c r="O35" s="359" t="s">
        <v>551</v>
      </c>
      <c r="P35" s="359" t="s">
        <v>551</v>
      </c>
      <c r="Q35" s="359" t="s">
        <v>551</v>
      </c>
      <c r="R35" s="359"/>
      <c r="S35" s="359"/>
      <c r="T35" s="363">
        <f>I35*O35</f>
        <v>4200.5599999999995</v>
      </c>
      <c r="U35" s="363">
        <f>J35*P35</f>
        <v>4200.5599999999995</v>
      </c>
      <c r="V35" s="363">
        <f>K35*Q35</f>
        <v>4200.5599999999995</v>
      </c>
    </row>
    <row r="36" spans="1:97" s="261" customFormat="1" ht="34.5" customHeight="1">
      <c r="A36" s="359"/>
      <c r="B36" s="359"/>
      <c r="C36" s="359"/>
      <c r="D36" s="361"/>
      <c r="E36" s="361" t="s">
        <v>552</v>
      </c>
      <c r="F36" s="359" t="s">
        <v>553</v>
      </c>
      <c r="G36" s="359"/>
      <c r="H36" s="359"/>
      <c r="I36" s="359" t="s">
        <v>149</v>
      </c>
      <c r="J36" s="359" t="s">
        <v>149</v>
      </c>
      <c r="K36" s="359" t="s">
        <v>149</v>
      </c>
      <c r="L36" s="359"/>
      <c r="M36" s="359"/>
      <c r="N36" s="359"/>
      <c r="O36" s="359" t="s">
        <v>554</v>
      </c>
      <c r="P36" s="359" t="s">
        <v>554</v>
      </c>
      <c r="Q36" s="359" t="s">
        <v>554</v>
      </c>
      <c r="R36" s="359"/>
      <c r="S36" s="359"/>
      <c r="T36" s="363">
        <f t="shared" ref="T36:V36" si="0">I36*O36</f>
        <v>5499.99</v>
      </c>
      <c r="U36" s="363">
        <f t="shared" si="0"/>
        <v>5499.99</v>
      </c>
      <c r="V36" s="363">
        <f t="shared" si="0"/>
        <v>5499.99</v>
      </c>
    </row>
    <row r="37" spans="1:97" s="261" customFormat="1" ht="56.25" customHeight="1">
      <c r="A37" s="359"/>
      <c r="B37" s="359"/>
      <c r="C37" s="359"/>
      <c r="D37" s="359"/>
      <c r="E37" s="361" t="s">
        <v>555</v>
      </c>
      <c r="F37" s="359" t="s">
        <v>556</v>
      </c>
      <c r="G37" s="359"/>
      <c r="H37" s="359"/>
      <c r="I37" s="359" t="s">
        <v>312</v>
      </c>
      <c r="J37" s="359" t="s">
        <v>312</v>
      </c>
      <c r="K37" s="359" t="s">
        <v>312</v>
      </c>
      <c r="L37" s="359"/>
      <c r="M37" s="359"/>
      <c r="N37" s="359"/>
      <c r="O37" s="359" t="s">
        <v>557</v>
      </c>
      <c r="P37" s="359" t="s">
        <v>561</v>
      </c>
      <c r="Q37" s="359" t="s">
        <v>561</v>
      </c>
      <c r="R37" s="359"/>
      <c r="S37" s="359"/>
      <c r="T37" s="363">
        <f t="shared" ref="T37" si="1">I37*O37</f>
        <v>99994</v>
      </c>
      <c r="U37" s="363">
        <f t="shared" ref="U37" si="2">J37*P37</f>
        <v>89994</v>
      </c>
      <c r="V37" s="363">
        <f t="shared" ref="V37" si="3">K37*Q37</f>
        <v>89994</v>
      </c>
    </row>
    <row r="38" spans="1:97" s="263" customFormat="1" ht="39.75" customHeight="1">
      <c r="A38" s="359"/>
      <c r="B38" s="359"/>
      <c r="C38" s="364"/>
      <c r="D38" s="364"/>
      <c r="E38" s="365" t="s">
        <v>558</v>
      </c>
      <c r="F38" s="360" t="s">
        <v>559</v>
      </c>
      <c r="G38" s="360"/>
      <c r="H38" s="360"/>
      <c r="I38" s="360">
        <v>1</v>
      </c>
      <c r="J38" s="360">
        <v>1</v>
      </c>
      <c r="K38" s="360">
        <v>1</v>
      </c>
      <c r="L38" s="360"/>
      <c r="M38" s="364"/>
      <c r="N38" s="364"/>
      <c r="O38" s="364">
        <v>78070</v>
      </c>
      <c r="P38" s="364">
        <v>78070</v>
      </c>
      <c r="Q38" s="364">
        <v>78070</v>
      </c>
      <c r="R38" s="364"/>
      <c r="S38" s="364"/>
      <c r="T38" s="363">
        <f t="shared" ref="T38:T39" si="4">I38*O38</f>
        <v>78070</v>
      </c>
      <c r="U38" s="363">
        <f t="shared" ref="U38:U39" si="5">J38*P38</f>
        <v>78070</v>
      </c>
      <c r="V38" s="363">
        <f t="shared" ref="V38:V39" si="6">K38*Q38</f>
        <v>78070</v>
      </c>
    </row>
    <row r="39" spans="1:97" s="263" customFormat="1" ht="14.25" customHeight="1">
      <c r="A39" s="359"/>
      <c r="B39" s="359"/>
      <c r="C39" s="364"/>
      <c r="D39" s="364"/>
      <c r="E39" s="365"/>
      <c r="F39" s="360"/>
      <c r="G39" s="360"/>
      <c r="H39" s="360"/>
      <c r="I39" s="360"/>
      <c r="J39" s="360"/>
      <c r="K39" s="360"/>
      <c r="L39" s="360"/>
      <c r="M39" s="364"/>
      <c r="N39" s="364"/>
      <c r="O39" s="364"/>
      <c r="P39" s="364"/>
      <c r="Q39" s="364"/>
      <c r="R39" s="364"/>
      <c r="S39" s="364"/>
      <c r="T39" s="363">
        <f t="shared" si="4"/>
        <v>0</v>
      </c>
      <c r="U39" s="363">
        <f t="shared" si="5"/>
        <v>0</v>
      </c>
      <c r="V39" s="363">
        <f t="shared" si="6"/>
        <v>0</v>
      </c>
    </row>
    <row r="40" spans="1:97" s="263" customFormat="1" ht="14.25" customHeight="1">
      <c r="A40" s="467" t="s">
        <v>560</v>
      </c>
      <c r="B40" s="468"/>
      <c r="C40" s="468"/>
      <c r="D40" s="468"/>
      <c r="E40" s="468"/>
      <c r="F40" s="469"/>
      <c r="G40" s="360"/>
      <c r="H40" s="360"/>
      <c r="I40" s="360"/>
      <c r="J40" s="360"/>
      <c r="K40" s="360"/>
      <c r="L40" s="360" t="s">
        <v>178</v>
      </c>
      <c r="M40" s="364" t="s">
        <v>178</v>
      </c>
      <c r="N40" s="364"/>
      <c r="O40" s="364" t="s">
        <v>178</v>
      </c>
      <c r="P40" s="364" t="s">
        <v>178</v>
      </c>
      <c r="Q40" s="364" t="s">
        <v>178</v>
      </c>
      <c r="R40" s="364"/>
      <c r="S40" s="364"/>
      <c r="T40" s="363">
        <f>SUM(T35:T39)</f>
        <v>187764.55</v>
      </c>
      <c r="U40" s="363">
        <f t="shared" ref="U40:V40" si="7">SUM(U35:U39)</f>
        <v>177764.55</v>
      </c>
      <c r="V40" s="363">
        <f t="shared" si="7"/>
        <v>177764.55</v>
      </c>
    </row>
    <row r="41" spans="1:97" s="263" customFormat="1" ht="36" customHeight="1">
      <c r="A41" s="366"/>
      <c r="B41" s="367"/>
      <c r="C41" s="368" t="s">
        <v>562</v>
      </c>
      <c r="D41" s="368" t="s">
        <v>563</v>
      </c>
      <c r="E41" s="367"/>
      <c r="F41" s="369"/>
      <c r="G41" s="360"/>
      <c r="H41" s="360"/>
      <c r="I41" s="360"/>
      <c r="J41" s="360"/>
      <c r="K41" s="360"/>
      <c r="L41" s="360"/>
      <c r="M41" s="364"/>
      <c r="N41" s="364"/>
      <c r="O41" s="364"/>
      <c r="P41" s="364"/>
      <c r="Q41" s="364"/>
      <c r="R41" s="364"/>
      <c r="S41" s="364"/>
      <c r="T41" s="363"/>
      <c r="U41" s="363"/>
      <c r="V41" s="363"/>
    </row>
    <row r="42" spans="1:97" s="263" customFormat="1" ht="14.25" customHeight="1">
      <c r="A42" s="467" t="s">
        <v>564</v>
      </c>
      <c r="B42" s="468"/>
      <c r="C42" s="468"/>
      <c r="D42" s="468"/>
      <c r="E42" s="468"/>
      <c r="F42" s="469"/>
      <c r="G42" s="360"/>
      <c r="H42" s="360"/>
      <c r="I42" s="360"/>
      <c r="J42" s="360"/>
      <c r="K42" s="360"/>
      <c r="L42" s="360"/>
      <c r="M42" s="364"/>
      <c r="N42" s="364"/>
      <c r="O42" s="364"/>
      <c r="P42" s="364"/>
      <c r="Q42" s="364"/>
      <c r="R42" s="364"/>
      <c r="S42" s="364"/>
      <c r="T42" s="363"/>
      <c r="U42" s="370">
        <v>10000</v>
      </c>
      <c r="V42" s="370">
        <v>10000</v>
      </c>
    </row>
    <row r="43" spans="1:97" s="263" customFormat="1" ht="43.5" customHeight="1">
      <c r="A43" s="366"/>
      <c r="B43" s="367"/>
      <c r="C43" s="368" t="s">
        <v>562</v>
      </c>
      <c r="D43" s="368" t="s">
        <v>563</v>
      </c>
      <c r="E43" s="368" t="s">
        <v>566</v>
      </c>
      <c r="F43" s="369" t="s">
        <v>567</v>
      </c>
      <c r="G43" s="360"/>
      <c r="H43" s="360"/>
      <c r="I43" s="360"/>
      <c r="J43" s="360"/>
      <c r="K43" s="360"/>
      <c r="L43" s="360"/>
      <c r="M43" s="364"/>
      <c r="N43" s="364"/>
      <c r="O43" s="364"/>
      <c r="P43" s="364"/>
      <c r="Q43" s="364"/>
      <c r="R43" s="364"/>
      <c r="S43" s="364"/>
      <c r="T43" s="363"/>
      <c r="U43" s="370"/>
      <c r="V43" s="370"/>
    </row>
    <row r="44" spans="1:97" s="89" customFormat="1" ht="18" customHeight="1">
      <c r="A44" s="467" t="s">
        <v>565</v>
      </c>
      <c r="B44" s="468"/>
      <c r="C44" s="468"/>
      <c r="D44" s="468"/>
      <c r="E44" s="468"/>
      <c r="F44" s="469"/>
      <c r="G44" s="360"/>
      <c r="H44" s="360"/>
      <c r="I44" s="360"/>
      <c r="J44" s="360"/>
      <c r="K44" s="360"/>
      <c r="L44" s="360"/>
      <c r="M44" s="364"/>
      <c r="N44" s="364"/>
      <c r="O44" s="364"/>
      <c r="P44" s="364"/>
      <c r="Q44" s="364"/>
      <c r="R44" s="364"/>
      <c r="S44" s="364"/>
      <c r="T44" s="363"/>
      <c r="U44" s="370">
        <v>10000</v>
      </c>
      <c r="V44" s="370">
        <v>10000</v>
      </c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</row>
    <row r="45" spans="1:97" s="89" customFormat="1" ht="45" customHeight="1">
      <c r="A45" s="472" t="s">
        <v>326</v>
      </c>
      <c r="B45" s="473"/>
      <c r="C45" s="473"/>
      <c r="D45" s="473"/>
      <c r="E45" s="473"/>
      <c r="F45" s="474"/>
      <c r="G45" s="362"/>
      <c r="H45" s="362"/>
      <c r="I45" s="362"/>
      <c r="J45" s="362"/>
      <c r="K45" s="362"/>
      <c r="L45" s="360" t="s">
        <v>178</v>
      </c>
      <c r="M45" s="364" t="s">
        <v>178</v>
      </c>
      <c r="N45" s="364"/>
      <c r="O45" s="364" t="s">
        <v>178</v>
      </c>
      <c r="P45" s="364" t="s">
        <v>178</v>
      </c>
      <c r="Q45" s="364" t="s">
        <v>178</v>
      </c>
      <c r="R45" s="364"/>
      <c r="S45" s="364"/>
      <c r="T45" s="364"/>
      <c r="U45" s="364"/>
      <c r="V45" s="364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</row>
    <row r="46" spans="1:97" s="89" customFormat="1" ht="18" customHeight="1">
      <c r="A46" s="2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</row>
    <row r="47" spans="1:97" s="122" customFormat="1" ht="15.75">
      <c r="A47" s="470" t="s">
        <v>327</v>
      </c>
      <c r="B47" s="470"/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  <c r="S47" s="470"/>
      <c r="T47" s="470"/>
      <c r="U47" s="470"/>
      <c r="V47" s="470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</row>
    <row r="48" spans="1:97" s="122" customFormat="1" ht="17.25" customHeight="1">
      <c r="A48" s="264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</row>
    <row r="49" spans="1:97" s="122" customFormat="1" ht="15.75">
      <c r="A49" s="265" t="s">
        <v>29</v>
      </c>
      <c r="B49" s="265"/>
      <c r="C49" s="266"/>
      <c r="D49" s="266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8"/>
    </row>
    <row r="50" spans="1:97" s="122" customFormat="1" ht="15.75">
      <c r="A50" s="471" t="s">
        <v>328</v>
      </c>
      <c r="B50" s="471"/>
      <c r="C50" s="471"/>
      <c r="D50" s="471"/>
      <c r="E50" s="465" t="s">
        <v>30</v>
      </c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268"/>
      <c r="Q50" s="268"/>
      <c r="R50" s="268"/>
      <c r="S50" s="268"/>
      <c r="T50" s="268"/>
      <c r="U50" s="269"/>
      <c r="V50" s="269"/>
    </row>
    <row r="51" spans="1:97" s="122" customFormat="1" ht="15.75">
      <c r="A51" s="269"/>
      <c r="B51" s="269"/>
      <c r="C51" s="270"/>
      <c r="D51" s="270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71"/>
      <c r="V51" s="271"/>
    </row>
    <row r="52" spans="1:97" s="122" customFormat="1" ht="15.75">
      <c r="A52" s="464" t="s">
        <v>32</v>
      </c>
      <c r="B52" s="464"/>
      <c r="C52" s="272"/>
      <c r="D52" s="272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7"/>
      <c r="V52" s="268"/>
    </row>
    <row r="53" spans="1:97" s="274" customFormat="1" ht="12.75" customHeight="1">
      <c r="A53" s="269"/>
      <c r="B53" s="269"/>
      <c r="C53" s="270"/>
      <c r="D53" s="270"/>
      <c r="E53" s="465" t="s">
        <v>30</v>
      </c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268"/>
      <c r="Q53" s="268"/>
      <c r="R53" s="268"/>
      <c r="S53" s="268"/>
      <c r="T53" s="268"/>
      <c r="U53" s="269"/>
      <c r="V53" s="269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</row>
    <row r="54" spans="1:97" ht="15">
      <c r="A54" s="437" t="s">
        <v>33</v>
      </c>
      <c r="B54" s="437"/>
      <c r="C54" s="51"/>
      <c r="D54" s="51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32"/>
      <c r="V54" s="3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</row>
    <row r="55" spans="1:97">
      <c r="A55" s="273"/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  <c r="BF55" s="274"/>
      <c r="BG55" s="274"/>
      <c r="BH55" s="274"/>
      <c r="BI55" s="274"/>
      <c r="BJ55" s="274"/>
      <c r="BK55" s="274"/>
      <c r="BL55" s="274"/>
      <c r="BM55" s="274"/>
      <c r="BN55" s="274"/>
      <c r="BO55" s="274"/>
      <c r="BP55" s="274"/>
      <c r="BQ55" s="274"/>
      <c r="BR55" s="274"/>
      <c r="BS55" s="274"/>
      <c r="BT55" s="274"/>
      <c r="BU55" s="274"/>
      <c r="BV55" s="274"/>
      <c r="BW55" s="274"/>
      <c r="BX55" s="274"/>
      <c r="BY55" s="274"/>
      <c r="BZ55" s="274"/>
      <c r="CA55" s="274"/>
      <c r="CB55" s="274"/>
      <c r="CC55" s="274"/>
      <c r="CD55" s="274"/>
      <c r="CE55" s="274"/>
      <c r="CF55" s="274"/>
      <c r="CG55" s="274"/>
      <c r="CH55" s="274"/>
      <c r="CI55" s="274"/>
      <c r="CJ55" s="274"/>
      <c r="CK55" s="274"/>
      <c r="CL55" s="274"/>
      <c r="CM55" s="274"/>
      <c r="CN55" s="274"/>
      <c r="CO55" s="274"/>
      <c r="CP55" s="274"/>
      <c r="CQ55" s="274"/>
      <c r="CR55" s="274"/>
      <c r="CS55" s="274"/>
    </row>
  </sheetData>
  <mergeCells count="87">
    <mergeCell ref="A12:R12"/>
    <mergeCell ref="U12:V12"/>
    <mergeCell ref="P1:V1"/>
    <mergeCell ref="P2:V2"/>
    <mergeCell ref="P3:V3"/>
    <mergeCell ref="P4:V4"/>
    <mergeCell ref="P5:V5"/>
    <mergeCell ref="P6:V6"/>
    <mergeCell ref="P7:V7"/>
    <mergeCell ref="A9:V9"/>
    <mergeCell ref="A10:V10"/>
    <mergeCell ref="A11:R11"/>
    <mergeCell ref="U11:V11"/>
    <mergeCell ref="A13:R13"/>
    <mergeCell ref="U13:V13"/>
    <mergeCell ref="A14:R14"/>
    <mergeCell ref="U14:V14"/>
    <mergeCell ref="A15:R15"/>
    <mergeCell ref="U15:V15"/>
    <mergeCell ref="A16:R16"/>
    <mergeCell ref="U16:V16"/>
    <mergeCell ref="C17:R17"/>
    <mergeCell ref="U17:V17"/>
    <mergeCell ref="A18:D18"/>
    <mergeCell ref="U18:V18"/>
    <mergeCell ref="A20:V20"/>
    <mergeCell ref="A22:C23"/>
    <mergeCell ref="D22:D23"/>
    <mergeCell ref="E22:V22"/>
    <mergeCell ref="E23:H23"/>
    <mergeCell ref="I23:L23"/>
    <mergeCell ref="M23:Q23"/>
    <mergeCell ref="R23:V23"/>
    <mergeCell ref="E26:H26"/>
    <mergeCell ref="I24:L24"/>
    <mergeCell ref="M24:Q24"/>
    <mergeCell ref="R26:V26"/>
    <mergeCell ref="A28:V28"/>
    <mergeCell ref="I26:L26"/>
    <mergeCell ref="M26:Q26"/>
    <mergeCell ref="R24:V24"/>
    <mergeCell ref="A25:C25"/>
    <mergeCell ref="E25:H25"/>
    <mergeCell ref="I25:L25"/>
    <mergeCell ref="M25:Q25"/>
    <mergeCell ref="R25:V25"/>
    <mergeCell ref="A24:C24"/>
    <mergeCell ref="E24:H24"/>
    <mergeCell ref="R30:V30"/>
    <mergeCell ref="G31:G33"/>
    <mergeCell ref="H31:H33"/>
    <mergeCell ref="I31:K31"/>
    <mergeCell ref="M31:M33"/>
    <mergeCell ref="N31:N33"/>
    <mergeCell ref="O31:Q31"/>
    <mergeCell ref="U32:U33"/>
    <mergeCell ref="V32:V33"/>
    <mergeCell ref="C30:D31"/>
    <mergeCell ref="E30:E33"/>
    <mergeCell ref="P32:P33"/>
    <mergeCell ref="A30:A33"/>
    <mergeCell ref="B30:B33"/>
    <mergeCell ref="F30:F33"/>
    <mergeCell ref="D32:D33"/>
    <mergeCell ref="I32:I33"/>
    <mergeCell ref="J32:J33"/>
    <mergeCell ref="K32:K33"/>
    <mergeCell ref="O32:O33"/>
    <mergeCell ref="G30:K30"/>
    <mergeCell ref="L30:L33"/>
    <mergeCell ref="M30:Q30"/>
    <mergeCell ref="A52:B52"/>
    <mergeCell ref="E53:O53"/>
    <mergeCell ref="A54:B54"/>
    <mergeCell ref="Q32:Q33"/>
    <mergeCell ref="T32:T33"/>
    <mergeCell ref="A42:F42"/>
    <mergeCell ref="A44:F44"/>
    <mergeCell ref="A47:V47"/>
    <mergeCell ref="A50:D50"/>
    <mergeCell ref="E50:O50"/>
    <mergeCell ref="A40:F40"/>
    <mergeCell ref="A45:F45"/>
    <mergeCell ref="R31:R33"/>
    <mergeCell ref="S31:S33"/>
    <mergeCell ref="T31:V31"/>
    <mergeCell ref="C32:C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 scaleWithDoc="0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S83"/>
  <sheetViews>
    <sheetView topLeftCell="A27" zoomScaleSheetLayoutView="90" workbookViewId="0">
      <selection activeCell="J48" sqref="J48"/>
    </sheetView>
  </sheetViews>
  <sheetFormatPr defaultRowHeight="12.75"/>
  <cols>
    <col min="1" max="1" width="4.140625" style="253" customWidth="1"/>
    <col min="2" max="2" width="30.7109375" style="253" customWidth="1"/>
    <col min="3" max="3" width="22.140625" style="253" customWidth="1"/>
    <col min="4" max="4" width="18" style="253" customWidth="1"/>
    <col min="5" max="5" width="18.5703125" style="253" customWidth="1"/>
    <col min="6" max="6" width="14.28515625" style="253" customWidth="1"/>
    <col min="7" max="7" width="6.85546875" style="253" customWidth="1"/>
    <col min="8" max="8" width="7" style="253" customWidth="1"/>
    <col min="9" max="9" width="8.85546875" style="253" customWidth="1"/>
    <col min="10" max="10" width="8.7109375" style="253" customWidth="1"/>
    <col min="11" max="11" width="9.5703125" style="253" customWidth="1"/>
    <col min="12" max="12" width="8.7109375" style="253" customWidth="1"/>
    <col min="13" max="14" width="6.28515625" style="253" customWidth="1"/>
    <col min="15" max="15" width="8.42578125" style="253" customWidth="1"/>
    <col min="16" max="16" width="7.42578125" style="253" customWidth="1"/>
    <col min="17" max="17" width="8.5703125" style="253" customWidth="1"/>
    <col min="18" max="19" width="7.5703125" style="253" customWidth="1"/>
    <col min="20" max="20" width="8.140625" style="253" customWidth="1"/>
    <col min="21" max="21" width="8.85546875" style="253" customWidth="1"/>
    <col min="22" max="22" width="9.7109375" style="253" customWidth="1"/>
    <col min="23" max="256" width="9.140625" style="253"/>
    <col min="257" max="257" width="4.140625" style="253" customWidth="1"/>
    <col min="258" max="258" width="8.85546875" style="253" customWidth="1"/>
    <col min="259" max="259" width="18.28515625" style="253" customWidth="1"/>
    <col min="260" max="260" width="16.42578125" style="253" customWidth="1"/>
    <col min="261" max="261" width="12.42578125" style="253" customWidth="1"/>
    <col min="262" max="262" width="17.7109375" style="253" customWidth="1"/>
    <col min="263" max="264" width="8.42578125" style="253" customWidth="1"/>
    <col min="265" max="268" width="11.42578125" style="253" customWidth="1"/>
    <col min="269" max="270" width="8" style="253" customWidth="1"/>
    <col min="271" max="271" width="10.85546875" style="253" customWidth="1"/>
    <col min="272" max="272" width="10.140625" style="253" customWidth="1"/>
    <col min="273" max="273" width="9.42578125" style="253" customWidth="1"/>
    <col min="274" max="275" width="7.5703125" style="253" customWidth="1"/>
    <col min="276" max="276" width="9.42578125" style="253" customWidth="1"/>
    <col min="277" max="277" width="10.28515625" style="253" customWidth="1"/>
    <col min="278" max="278" width="10.85546875" style="253" customWidth="1"/>
    <col min="279" max="512" width="9.140625" style="253"/>
    <col min="513" max="513" width="4.140625" style="253" customWidth="1"/>
    <col min="514" max="514" width="8.85546875" style="253" customWidth="1"/>
    <col min="515" max="515" width="18.28515625" style="253" customWidth="1"/>
    <col min="516" max="516" width="16.42578125" style="253" customWidth="1"/>
    <col min="517" max="517" width="12.42578125" style="253" customWidth="1"/>
    <col min="518" max="518" width="17.7109375" style="253" customWidth="1"/>
    <col min="519" max="520" width="8.42578125" style="253" customWidth="1"/>
    <col min="521" max="524" width="11.42578125" style="253" customWidth="1"/>
    <col min="525" max="526" width="8" style="253" customWidth="1"/>
    <col min="527" max="527" width="10.85546875" style="253" customWidth="1"/>
    <col min="528" max="528" width="10.140625" style="253" customWidth="1"/>
    <col min="529" max="529" width="9.42578125" style="253" customWidth="1"/>
    <col min="530" max="531" width="7.5703125" style="253" customWidth="1"/>
    <col min="532" max="532" width="9.42578125" style="253" customWidth="1"/>
    <col min="533" max="533" width="10.28515625" style="253" customWidth="1"/>
    <col min="534" max="534" width="10.85546875" style="253" customWidth="1"/>
    <col min="535" max="768" width="9.140625" style="253"/>
    <col min="769" max="769" width="4.140625" style="253" customWidth="1"/>
    <col min="770" max="770" width="8.85546875" style="253" customWidth="1"/>
    <col min="771" max="771" width="18.28515625" style="253" customWidth="1"/>
    <col min="772" max="772" width="16.42578125" style="253" customWidth="1"/>
    <col min="773" max="773" width="12.42578125" style="253" customWidth="1"/>
    <col min="774" max="774" width="17.7109375" style="253" customWidth="1"/>
    <col min="775" max="776" width="8.42578125" style="253" customWidth="1"/>
    <col min="777" max="780" width="11.42578125" style="253" customWidth="1"/>
    <col min="781" max="782" width="8" style="253" customWidth="1"/>
    <col min="783" max="783" width="10.85546875" style="253" customWidth="1"/>
    <col min="784" max="784" width="10.140625" style="253" customWidth="1"/>
    <col min="785" max="785" width="9.42578125" style="253" customWidth="1"/>
    <col min="786" max="787" width="7.5703125" style="253" customWidth="1"/>
    <col min="788" max="788" width="9.42578125" style="253" customWidth="1"/>
    <col min="789" max="789" width="10.28515625" style="253" customWidth="1"/>
    <col min="790" max="790" width="10.85546875" style="253" customWidth="1"/>
    <col min="791" max="1024" width="9.140625" style="253"/>
    <col min="1025" max="1025" width="4.140625" style="253" customWidth="1"/>
    <col min="1026" max="1026" width="8.85546875" style="253" customWidth="1"/>
    <col min="1027" max="1027" width="18.28515625" style="253" customWidth="1"/>
    <col min="1028" max="1028" width="16.42578125" style="253" customWidth="1"/>
    <col min="1029" max="1029" width="12.42578125" style="253" customWidth="1"/>
    <col min="1030" max="1030" width="17.7109375" style="253" customWidth="1"/>
    <col min="1031" max="1032" width="8.42578125" style="253" customWidth="1"/>
    <col min="1033" max="1036" width="11.42578125" style="253" customWidth="1"/>
    <col min="1037" max="1038" width="8" style="253" customWidth="1"/>
    <col min="1039" max="1039" width="10.85546875" style="253" customWidth="1"/>
    <col min="1040" max="1040" width="10.140625" style="253" customWidth="1"/>
    <col min="1041" max="1041" width="9.42578125" style="253" customWidth="1"/>
    <col min="1042" max="1043" width="7.5703125" style="253" customWidth="1"/>
    <col min="1044" max="1044" width="9.42578125" style="253" customWidth="1"/>
    <col min="1045" max="1045" width="10.28515625" style="253" customWidth="1"/>
    <col min="1046" max="1046" width="10.85546875" style="253" customWidth="1"/>
    <col min="1047" max="1280" width="9.140625" style="253"/>
    <col min="1281" max="1281" width="4.140625" style="253" customWidth="1"/>
    <col min="1282" max="1282" width="8.85546875" style="253" customWidth="1"/>
    <col min="1283" max="1283" width="18.28515625" style="253" customWidth="1"/>
    <col min="1284" max="1284" width="16.42578125" style="253" customWidth="1"/>
    <col min="1285" max="1285" width="12.42578125" style="253" customWidth="1"/>
    <col min="1286" max="1286" width="17.7109375" style="253" customWidth="1"/>
    <col min="1287" max="1288" width="8.42578125" style="253" customWidth="1"/>
    <col min="1289" max="1292" width="11.42578125" style="253" customWidth="1"/>
    <col min="1293" max="1294" width="8" style="253" customWidth="1"/>
    <col min="1295" max="1295" width="10.85546875" style="253" customWidth="1"/>
    <col min="1296" max="1296" width="10.140625" style="253" customWidth="1"/>
    <col min="1297" max="1297" width="9.42578125" style="253" customWidth="1"/>
    <col min="1298" max="1299" width="7.5703125" style="253" customWidth="1"/>
    <col min="1300" max="1300" width="9.42578125" style="253" customWidth="1"/>
    <col min="1301" max="1301" width="10.28515625" style="253" customWidth="1"/>
    <col min="1302" max="1302" width="10.85546875" style="253" customWidth="1"/>
    <col min="1303" max="1536" width="9.140625" style="253"/>
    <col min="1537" max="1537" width="4.140625" style="253" customWidth="1"/>
    <col min="1538" max="1538" width="8.85546875" style="253" customWidth="1"/>
    <col min="1539" max="1539" width="18.28515625" style="253" customWidth="1"/>
    <col min="1540" max="1540" width="16.42578125" style="253" customWidth="1"/>
    <col min="1541" max="1541" width="12.42578125" style="253" customWidth="1"/>
    <col min="1542" max="1542" width="17.7109375" style="253" customWidth="1"/>
    <col min="1543" max="1544" width="8.42578125" style="253" customWidth="1"/>
    <col min="1545" max="1548" width="11.42578125" style="253" customWidth="1"/>
    <col min="1549" max="1550" width="8" style="253" customWidth="1"/>
    <col min="1551" max="1551" width="10.85546875" style="253" customWidth="1"/>
    <col min="1552" max="1552" width="10.140625" style="253" customWidth="1"/>
    <col min="1553" max="1553" width="9.42578125" style="253" customWidth="1"/>
    <col min="1554" max="1555" width="7.5703125" style="253" customWidth="1"/>
    <col min="1556" max="1556" width="9.42578125" style="253" customWidth="1"/>
    <col min="1557" max="1557" width="10.28515625" style="253" customWidth="1"/>
    <col min="1558" max="1558" width="10.85546875" style="253" customWidth="1"/>
    <col min="1559" max="1792" width="9.140625" style="253"/>
    <col min="1793" max="1793" width="4.140625" style="253" customWidth="1"/>
    <col min="1794" max="1794" width="8.85546875" style="253" customWidth="1"/>
    <col min="1795" max="1795" width="18.28515625" style="253" customWidth="1"/>
    <col min="1796" max="1796" width="16.42578125" style="253" customWidth="1"/>
    <col min="1797" max="1797" width="12.42578125" style="253" customWidth="1"/>
    <col min="1798" max="1798" width="17.7109375" style="253" customWidth="1"/>
    <col min="1799" max="1800" width="8.42578125" style="253" customWidth="1"/>
    <col min="1801" max="1804" width="11.42578125" style="253" customWidth="1"/>
    <col min="1805" max="1806" width="8" style="253" customWidth="1"/>
    <col min="1807" max="1807" width="10.85546875" style="253" customWidth="1"/>
    <col min="1808" max="1808" width="10.140625" style="253" customWidth="1"/>
    <col min="1809" max="1809" width="9.42578125" style="253" customWidth="1"/>
    <col min="1810" max="1811" width="7.5703125" style="253" customWidth="1"/>
    <col min="1812" max="1812" width="9.42578125" style="253" customWidth="1"/>
    <col min="1813" max="1813" width="10.28515625" style="253" customWidth="1"/>
    <col min="1814" max="1814" width="10.85546875" style="253" customWidth="1"/>
    <col min="1815" max="2048" width="9.140625" style="253"/>
    <col min="2049" max="2049" width="4.140625" style="253" customWidth="1"/>
    <col min="2050" max="2050" width="8.85546875" style="253" customWidth="1"/>
    <col min="2051" max="2051" width="18.28515625" style="253" customWidth="1"/>
    <col min="2052" max="2052" width="16.42578125" style="253" customWidth="1"/>
    <col min="2053" max="2053" width="12.42578125" style="253" customWidth="1"/>
    <col min="2054" max="2054" width="17.7109375" style="253" customWidth="1"/>
    <col min="2055" max="2056" width="8.42578125" style="253" customWidth="1"/>
    <col min="2057" max="2060" width="11.42578125" style="253" customWidth="1"/>
    <col min="2061" max="2062" width="8" style="253" customWidth="1"/>
    <col min="2063" max="2063" width="10.85546875" style="253" customWidth="1"/>
    <col min="2064" max="2064" width="10.140625" style="253" customWidth="1"/>
    <col min="2065" max="2065" width="9.42578125" style="253" customWidth="1"/>
    <col min="2066" max="2067" width="7.5703125" style="253" customWidth="1"/>
    <col min="2068" max="2068" width="9.42578125" style="253" customWidth="1"/>
    <col min="2069" max="2069" width="10.28515625" style="253" customWidth="1"/>
    <col min="2070" max="2070" width="10.85546875" style="253" customWidth="1"/>
    <col min="2071" max="2304" width="9.140625" style="253"/>
    <col min="2305" max="2305" width="4.140625" style="253" customWidth="1"/>
    <col min="2306" max="2306" width="8.85546875" style="253" customWidth="1"/>
    <col min="2307" max="2307" width="18.28515625" style="253" customWidth="1"/>
    <col min="2308" max="2308" width="16.42578125" style="253" customWidth="1"/>
    <col min="2309" max="2309" width="12.42578125" style="253" customWidth="1"/>
    <col min="2310" max="2310" width="17.7109375" style="253" customWidth="1"/>
    <col min="2311" max="2312" width="8.42578125" style="253" customWidth="1"/>
    <col min="2313" max="2316" width="11.42578125" style="253" customWidth="1"/>
    <col min="2317" max="2318" width="8" style="253" customWidth="1"/>
    <col min="2319" max="2319" width="10.85546875" style="253" customWidth="1"/>
    <col min="2320" max="2320" width="10.140625" style="253" customWidth="1"/>
    <col min="2321" max="2321" width="9.42578125" style="253" customWidth="1"/>
    <col min="2322" max="2323" width="7.5703125" style="253" customWidth="1"/>
    <col min="2324" max="2324" width="9.42578125" style="253" customWidth="1"/>
    <col min="2325" max="2325" width="10.28515625" style="253" customWidth="1"/>
    <col min="2326" max="2326" width="10.85546875" style="253" customWidth="1"/>
    <col min="2327" max="2560" width="9.140625" style="253"/>
    <col min="2561" max="2561" width="4.140625" style="253" customWidth="1"/>
    <col min="2562" max="2562" width="8.85546875" style="253" customWidth="1"/>
    <col min="2563" max="2563" width="18.28515625" style="253" customWidth="1"/>
    <col min="2564" max="2564" width="16.42578125" style="253" customWidth="1"/>
    <col min="2565" max="2565" width="12.42578125" style="253" customWidth="1"/>
    <col min="2566" max="2566" width="17.7109375" style="253" customWidth="1"/>
    <col min="2567" max="2568" width="8.42578125" style="253" customWidth="1"/>
    <col min="2569" max="2572" width="11.42578125" style="253" customWidth="1"/>
    <col min="2573" max="2574" width="8" style="253" customWidth="1"/>
    <col min="2575" max="2575" width="10.85546875" style="253" customWidth="1"/>
    <col min="2576" max="2576" width="10.140625" style="253" customWidth="1"/>
    <col min="2577" max="2577" width="9.42578125" style="253" customWidth="1"/>
    <col min="2578" max="2579" width="7.5703125" style="253" customWidth="1"/>
    <col min="2580" max="2580" width="9.42578125" style="253" customWidth="1"/>
    <col min="2581" max="2581" width="10.28515625" style="253" customWidth="1"/>
    <col min="2582" max="2582" width="10.85546875" style="253" customWidth="1"/>
    <col min="2583" max="2816" width="9.140625" style="253"/>
    <col min="2817" max="2817" width="4.140625" style="253" customWidth="1"/>
    <col min="2818" max="2818" width="8.85546875" style="253" customWidth="1"/>
    <col min="2819" max="2819" width="18.28515625" style="253" customWidth="1"/>
    <col min="2820" max="2820" width="16.42578125" style="253" customWidth="1"/>
    <col min="2821" max="2821" width="12.42578125" style="253" customWidth="1"/>
    <col min="2822" max="2822" width="17.7109375" style="253" customWidth="1"/>
    <col min="2823" max="2824" width="8.42578125" style="253" customWidth="1"/>
    <col min="2825" max="2828" width="11.42578125" style="253" customWidth="1"/>
    <col min="2829" max="2830" width="8" style="253" customWidth="1"/>
    <col min="2831" max="2831" width="10.85546875" style="253" customWidth="1"/>
    <col min="2832" max="2832" width="10.140625" style="253" customWidth="1"/>
    <col min="2833" max="2833" width="9.42578125" style="253" customWidth="1"/>
    <col min="2834" max="2835" width="7.5703125" style="253" customWidth="1"/>
    <col min="2836" max="2836" width="9.42578125" style="253" customWidth="1"/>
    <col min="2837" max="2837" width="10.28515625" style="253" customWidth="1"/>
    <col min="2838" max="2838" width="10.85546875" style="253" customWidth="1"/>
    <col min="2839" max="3072" width="9.140625" style="253"/>
    <col min="3073" max="3073" width="4.140625" style="253" customWidth="1"/>
    <col min="3074" max="3074" width="8.85546875" style="253" customWidth="1"/>
    <col min="3075" max="3075" width="18.28515625" style="253" customWidth="1"/>
    <col min="3076" max="3076" width="16.42578125" style="253" customWidth="1"/>
    <col min="3077" max="3077" width="12.42578125" style="253" customWidth="1"/>
    <col min="3078" max="3078" width="17.7109375" style="253" customWidth="1"/>
    <col min="3079" max="3080" width="8.42578125" style="253" customWidth="1"/>
    <col min="3081" max="3084" width="11.42578125" style="253" customWidth="1"/>
    <col min="3085" max="3086" width="8" style="253" customWidth="1"/>
    <col min="3087" max="3087" width="10.85546875" style="253" customWidth="1"/>
    <col min="3088" max="3088" width="10.140625" style="253" customWidth="1"/>
    <col min="3089" max="3089" width="9.42578125" style="253" customWidth="1"/>
    <col min="3090" max="3091" width="7.5703125" style="253" customWidth="1"/>
    <col min="3092" max="3092" width="9.42578125" style="253" customWidth="1"/>
    <col min="3093" max="3093" width="10.28515625" style="253" customWidth="1"/>
    <col min="3094" max="3094" width="10.85546875" style="253" customWidth="1"/>
    <col min="3095" max="3328" width="9.140625" style="253"/>
    <col min="3329" max="3329" width="4.140625" style="253" customWidth="1"/>
    <col min="3330" max="3330" width="8.85546875" style="253" customWidth="1"/>
    <col min="3331" max="3331" width="18.28515625" style="253" customWidth="1"/>
    <col min="3332" max="3332" width="16.42578125" style="253" customWidth="1"/>
    <col min="3333" max="3333" width="12.42578125" style="253" customWidth="1"/>
    <col min="3334" max="3334" width="17.7109375" style="253" customWidth="1"/>
    <col min="3335" max="3336" width="8.42578125" style="253" customWidth="1"/>
    <col min="3337" max="3340" width="11.42578125" style="253" customWidth="1"/>
    <col min="3341" max="3342" width="8" style="253" customWidth="1"/>
    <col min="3343" max="3343" width="10.85546875" style="253" customWidth="1"/>
    <col min="3344" max="3344" width="10.140625" style="253" customWidth="1"/>
    <col min="3345" max="3345" width="9.42578125" style="253" customWidth="1"/>
    <col min="3346" max="3347" width="7.5703125" style="253" customWidth="1"/>
    <col min="3348" max="3348" width="9.42578125" style="253" customWidth="1"/>
    <col min="3349" max="3349" width="10.28515625" style="253" customWidth="1"/>
    <col min="3350" max="3350" width="10.85546875" style="253" customWidth="1"/>
    <col min="3351" max="3584" width="9.140625" style="253"/>
    <col min="3585" max="3585" width="4.140625" style="253" customWidth="1"/>
    <col min="3586" max="3586" width="8.85546875" style="253" customWidth="1"/>
    <col min="3587" max="3587" width="18.28515625" style="253" customWidth="1"/>
    <col min="3588" max="3588" width="16.42578125" style="253" customWidth="1"/>
    <col min="3589" max="3589" width="12.42578125" style="253" customWidth="1"/>
    <col min="3590" max="3590" width="17.7109375" style="253" customWidth="1"/>
    <col min="3591" max="3592" width="8.42578125" style="253" customWidth="1"/>
    <col min="3593" max="3596" width="11.42578125" style="253" customWidth="1"/>
    <col min="3597" max="3598" width="8" style="253" customWidth="1"/>
    <col min="3599" max="3599" width="10.85546875" style="253" customWidth="1"/>
    <col min="3600" max="3600" width="10.140625" style="253" customWidth="1"/>
    <col min="3601" max="3601" width="9.42578125" style="253" customWidth="1"/>
    <col min="3602" max="3603" width="7.5703125" style="253" customWidth="1"/>
    <col min="3604" max="3604" width="9.42578125" style="253" customWidth="1"/>
    <col min="3605" max="3605" width="10.28515625" style="253" customWidth="1"/>
    <col min="3606" max="3606" width="10.85546875" style="253" customWidth="1"/>
    <col min="3607" max="3840" width="9.140625" style="253"/>
    <col min="3841" max="3841" width="4.140625" style="253" customWidth="1"/>
    <col min="3842" max="3842" width="8.85546875" style="253" customWidth="1"/>
    <col min="3843" max="3843" width="18.28515625" style="253" customWidth="1"/>
    <col min="3844" max="3844" width="16.42578125" style="253" customWidth="1"/>
    <col min="3845" max="3845" width="12.42578125" style="253" customWidth="1"/>
    <col min="3846" max="3846" width="17.7109375" style="253" customWidth="1"/>
    <col min="3847" max="3848" width="8.42578125" style="253" customWidth="1"/>
    <col min="3849" max="3852" width="11.42578125" style="253" customWidth="1"/>
    <col min="3853" max="3854" width="8" style="253" customWidth="1"/>
    <col min="3855" max="3855" width="10.85546875" style="253" customWidth="1"/>
    <col min="3856" max="3856" width="10.140625" style="253" customWidth="1"/>
    <col min="3857" max="3857" width="9.42578125" style="253" customWidth="1"/>
    <col min="3858" max="3859" width="7.5703125" style="253" customWidth="1"/>
    <col min="3860" max="3860" width="9.42578125" style="253" customWidth="1"/>
    <col min="3861" max="3861" width="10.28515625" style="253" customWidth="1"/>
    <col min="3862" max="3862" width="10.85546875" style="253" customWidth="1"/>
    <col min="3863" max="4096" width="9.140625" style="253"/>
    <col min="4097" max="4097" width="4.140625" style="253" customWidth="1"/>
    <col min="4098" max="4098" width="8.85546875" style="253" customWidth="1"/>
    <col min="4099" max="4099" width="18.28515625" style="253" customWidth="1"/>
    <col min="4100" max="4100" width="16.42578125" style="253" customWidth="1"/>
    <col min="4101" max="4101" width="12.42578125" style="253" customWidth="1"/>
    <col min="4102" max="4102" width="17.7109375" style="253" customWidth="1"/>
    <col min="4103" max="4104" width="8.42578125" style="253" customWidth="1"/>
    <col min="4105" max="4108" width="11.42578125" style="253" customWidth="1"/>
    <col min="4109" max="4110" width="8" style="253" customWidth="1"/>
    <col min="4111" max="4111" width="10.85546875" style="253" customWidth="1"/>
    <col min="4112" max="4112" width="10.140625" style="253" customWidth="1"/>
    <col min="4113" max="4113" width="9.42578125" style="253" customWidth="1"/>
    <col min="4114" max="4115" width="7.5703125" style="253" customWidth="1"/>
    <col min="4116" max="4116" width="9.42578125" style="253" customWidth="1"/>
    <col min="4117" max="4117" width="10.28515625" style="253" customWidth="1"/>
    <col min="4118" max="4118" width="10.85546875" style="253" customWidth="1"/>
    <col min="4119" max="4352" width="9.140625" style="253"/>
    <col min="4353" max="4353" width="4.140625" style="253" customWidth="1"/>
    <col min="4354" max="4354" width="8.85546875" style="253" customWidth="1"/>
    <col min="4355" max="4355" width="18.28515625" style="253" customWidth="1"/>
    <col min="4356" max="4356" width="16.42578125" style="253" customWidth="1"/>
    <col min="4357" max="4357" width="12.42578125" style="253" customWidth="1"/>
    <col min="4358" max="4358" width="17.7109375" style="253" customWidth="1"/>
    <col min="4359" max="4360" width="8.42578125" style="253" customWidth="1"/>
    <col min="4361" max="4364" width="11.42578125" style="253" customWidth="1"/>
    <col min="4365" max="4366" width="8" style="253" customWidth="1"/>
    <col min="4367" max="4367" width="10.85546875" style="253" customWidth="1"/>
    <col min="4368" max="4368" width="10.140625" style="253" customWidth="1"/>
    <col min="4369" max="4369" width="9.42578125" style="253" customWidth="1"/>
    <col min="4370" max="4371" width="7.5703125" style="253" customWidth="1"/>
    <col min="4372" max="4372" width="9.42578125" style="253" customWidth="1"/>
    <col min="4373" max="4373" width="10.28515625" style="253" customWidth="1"/>
    <col min="4374" max="4374" width="10.85546875" style="253" customWidth="1"/>
    <col min="4375" max="4608" width="9.140625" style="253"/>
    <col min="4609" max="4609" width="4.140625" style="253" customWidth="1"/>
    <col min="4610" max="4610" width="8.85546875" style="253" customWidth="1"/>
    <col min="4611" max="4611" width="18.28515625" style="253" customWidth="1"/>
    <col min="4612" max="4612" width="16.42578125" style="253" customWidth="1"/>
    <col min="4613" max="4613" width="12.42578125" style="253" customWidth="1"/>
    <col min="4614" max="4614" width="17.7109375" style="253" customWidth="1"/>
    <col min="4615" max="4616" width="8.42578125" style="253" customWidth="1"/>
    <col min="4617" max="4620" width="11.42578125" style="253" customWidth="1"/>
    <col min="4621" max="4622" width="8" style="253" customWidth="1"/>
    <col min="4623" max="4623" width="10.85546875" style="253" customWidth="1"/>
    <col min="4624" max="4624" width="10.140625" style="253" customWidth="1"/>
    <col min="4625" max="4625" width="9.42578125" style="253" customWidth="1"/>
    <col min="4626" max="4627" width="7.5703125" style="253" customWidth="1"/>
    <col min="4628" max="4628" width="9.42578125" style="253" customWidth="1"/>
    <col min="4629" max="4629" width="10.28515625" style="253" customWidth="1"/>
    <col min="4630" max="4630" width="10.85546875" style="253" customWidth="1"/>
    <col min="4631" max="4864" width="9.140625" style="253"/>
    <col min="4865" max="4865" width="4.140625" style="253" customWidth="1"/>
    <col min="4866" max="4866" width="8.85546875" style="253" customWidth="1"/>
    <col min="4867" max="4867" width="18.28515625" style="253" customWidth="1"/>
    <col min="4868" max="4868" width="16.42578125" style="253" customWidth="1"/>
    <col min="4869" max="4869" width="12.42578125" style="253" customWidth="1"/>
    <col min="4870" max="4870" width="17.7109375" style="253" customWidth="1"/>
    <col min="4871" max="4872" width="8.42578125" style="253" customWidth="1"/>
    <col min="4873" max="4876" width="11.42578125" style="253" customWidth="1"/>
    <col min="4877" max="4878" width="8" style="253" customWidth="1"/>
    <col min="4879" max="4879" width="10.85546875" style="253" customWidth="1"/>
    <col min="4880" max="4880" width="10.140625" style="253" customWidth="1"/>
    <col min="4881" max="4881" width="9.42578125" style="253" customWidth="1"/>
    <col min="4882" max="4883" width="7.5703125" style="253" customWidth="1"/>
    <col min="4884" max="4884" width="9.42578125" style="253" customWidth="1"/>
    <col min="4885" max="4885" width="10.28515625" style="253" customWidth="1"/>
    <col min="4886" max="4886" width="10.85546875" style="253" customWidth="1"/>
    <col min="4887" max="5120" width="9.140625" style="253"/>
    <col min="5121" max="5121" width="4.140625" style="253" customWidth="1"/>
    <col min="5122" max="5122" width="8.85546875" style="253" customWidth="1"/>
    <col min="5123" max="5123" width="18.28515625" style="253" customWidth="1"/>
    <col min="5124" max="5124" width="16.42578125" style="253" customWidth="1"/>
    <col min="5125" max="5125" width="12.42578125" style="253" customWidth="1"/>
    <col min="5126" max="5126" width="17.7109375" style="253" customWidth="1"/>
    <col min="5127" max="5128" width="8.42578125" style="253" customWidth="1"/>
    <col min="5129" max="5132" width="11.42578125" style="253" customWidth="1"/>
    <col min="5133" max="5134" width="8" style="253" customWidth="1"/>
    <col min="5135" max="5135" width="10.85546875" style="253" customWidth="1"/>
    <col min="5136" max="5136" width="10.140625" style="253" customWidth="1"/>
    <col min="5137" max="5137" width="9.42578125" style="253" customWidth="1"/>
    <col min="5138" max="5139" width="7.5703125" style="253" customWidth="1"/>
    <col min="5140" max="5140" width="9.42578125" style="253" customWidth="1"/>
    <col min="5141" max="5141" width="10.28515625" style="253" customWidth="1"/>
    <col min="5142" max="5142" width="10.85546875" style="253" customWidth="1"/>
    <col min="5143" max="5376" width="9.140625" style="253"/>
    <col min="5377" max="5377" width="4.140625" style="253" customWidth="1"/>
    <col min="5378" max="5378" width="8.85546875" style="253" customWidth="1"/>
    <col min="5379" max="5379" width="18.28515625" style="253" customWidth="1"/>
    <col min="5380" max="5380" width="16.42578125" style="253" customWidth="1"/>
    <col min="5381" max="5381" width="12.42578125" style="253" customWidth="1"/>
    <col min="5382" max="5382" width="17.7109375" style="253" customWidth="1"/>
    <col min="5383" max="5384" width="8.42578125" style="253" customWidth="1"/>
    <col min="5385" max="5388" width="11.42578125" style="253" customWidth="1"/>
    <col min="5389" max="5390" width="8" style="253" customWidth="1"/>
    <col min="5391" max="5391" width="10.85546875" style="253" customWidth="1"/>
    <col min="5392" max="5392" width="10.140625" style="253" customWidth="1"/>
    <col min="5393" max="5393" width="9.42578125" style="253" customWidth="1"/>
    <col min="5394" max="5395" width="7.5703125" style="253" customWidth="1"/>
    <col min="5396" max="5396" width="9.42578125" style="253" customWidth="1"/>
    <col min="5397" max="5397" width="10.28515625" style="253" customWidth="1"/>
    <col min="5398" max="5398" width="10.85546875" style="253" customWidth="1"/>
    <col min="5399" max="5632" width="9.140625" style="253"/>
    <col min="5633" max="5633" width="4.140625" style="253" customWidth="1"/>
    <col min="5634" max="5634" width="8.85546875" style="253" customWidth="1"/>
    <col min="5635" max="5635" width="18.28515625" style="253" customWidth="1"/>
    <col min="5636" max="5636" width="16.42578125" style="253" customWidth="1"/>
    <col min="5637" max="5637" width="12.42578125" style="253" customWidth="1"/>
    <col min="5638" max="5638" width="17.7109375" style="253" customWidth="1"/>
    <col min="5639" max="5640" width="8.42578125" style="253" customWidth="1"/>
    <col min="5641" max="5644" width="11.42578125" style="253" customWidth="1"/>
    <col min="5645" max="5646" width="8" style="253" customWidth="1"/>
    <col min="5647" max="5647" width="10.85546875" style="253" customWidth="1"/>
    <col min="5648" max="5648" width="10.140625" style="253" customWidth="1"/>
    <col min="5649" max="5649" width="9.42578125" style="253" customWidth="1"/>
    <col min="5650" max="5651" width="7.5703125" style="253" customWidth="1"/>
    <col min="5652" max="5652" width="9.42578125" style="253" customWidth="1"/>
    <col min="5653" max="5653" width="10.28515625" style="253" customWidth="1"/>
    <col min="5654" max="5654" width="10.85546875" style="253" customWidth="1"/>
    <col min="5655" max="5888" width="9.140625" style="253"/>
    <col min="5889" max="5889" width="4.140625" style="253" customWidth="1"/>
    <col min="5890" max="5890" width="8.85546875" style="253" customWidth="1"/>
    <col min="5891" max="5891" width="18.28515625" style="253" customWidth="1"/>
    <col min="5892" max="5892" width="16.42578125" style="253" customWidth="1"/>
    <col min="5893" max="5893" width="12.42578125" style="253" customWidth="1"/>
    <col min="5894" max="5894" width="17.7109375" style="253" customWidth="1"/>
    <col min="5895" max="5896" width="8.42578125" style="253" customWidth="1"/>
    <col min="5897" max="5900" width="11.42578125" style="253" customWidth="1"/>
    <col min="5901" max="5902" width="8" style="253" customWidth="1"/>
    <col min="5903" max="5903" width="10.85546875" style="253" customWidth="1"/>
    <col min="5904" max="5904" width="10.140625" style="253" customWidth="1"/>
    <col min="5905" max="5905" width="9.42578125" style="253" customWidth="1"/>
    <col min="5906" max="5907" width="7.5703125" style="253" customWidth="1"/>
    <col min="5908" max="5908" width="9.42578125" style="253" customWidth="1"/>
    <col min="5909" max="5909" width="10.28515625" style="253" customWidth="1"/>
    <col min="5910" max="5910" width="10.85546875" style="253" customWidth="1"/>
    <col min="5911" max="6144" width="9.140625" style="253"/>
    <col min="6145" max="6145" width="4.140625" style="253" customWidth="1"/>
    <col min="6146" max="6146" width="8.85546875" style="253" customWidth="1"/>
    <col min="6147" max="6147" width="18.28515625" style="253" customWidth="1"/>
    <col min="6148" max="6148" width="16.42578125" style="253" customWidth="1"/>
    <col min="6149" max="6149" width="12.42578125" style="253" customWidth="1"/>
    <col min="6150" max="6150" width="17.7109375" style="253" customWidth="1"/>
    <col min="6151" max="6152" width="8.42578125" style="253" customWidth="1"/>
    <col min="6153" max="6156" width="11.42578125" style="253" customWidth="1"/>
    <col min="6157" max="6158" width="8" style="253" customWidth="1"/>
    <col min="6159" max="6159" width="10.85546875" style="253" customWidth="1"/>
    <col min="6160" max="6160" width="10.140625" style="253" customWidth="1"/>
    <col min="6161" max="6161" width="9.42578125" style="253" customWidth="1"/>
    <col min="6162" max="6163" width="7.5703125" style="253" customWidth="1"/>
    <col min="6164" max="6164" width="9.42578125" style="253" customWidth="1"/>
    <col min="6165" max="6165" width="10.28515625" style="253" customWidth="1"/>
    <col min="6166" max="6166" width="10.85546875" style="253" customWidth="1"/>
    <col min="6167" max="6400" width="9.140625" style="253"/>
    <col min="6401" max="6401" width="4.140625" style="253" customWidth="1"/>
    <col min="6402" max="6402" width="8.85546875" style="253" customWidth="1"/>
    <col min="6403" max="6403" width="18.28515625" style="253" customWidth="1"/>
    <col min="6404" max="6404" width="16.42578125" style="253" customWidth="1"/>
    <col min="6405" max="6405" width="12.42578125" style="253" customWidth="1"/>
    <col min="6406" max="6406" width="17.7109375" style="253" customWidth="1"/>
    <col min="6407" max="6408" width="8.42578125" style="253" customWidth="1"/>
    <col min="6409" max="6412" width="11.42578125" style="253" customWidth="1"/>
    <col min="6413" max="6414" width="8" style="253" customWidth="1"/>
    <col min="6415" max="6415" width="10.85546875" style="253" customWidth="1"/>
    <col min="6416" max="6416" width="10.140625" style="253" customWidth="1"/>
    <col min="6417" max="6417" width="9.42578125" style="253" customWidth="1"/>
    <col min="6418" max="6419" width="7.5703125" style="253" customWidth="1"/>
    <col min="6420" max="6420" width="9.42578125" style="253" customWidth="1"/>
    <col min="6421" max="6421" width="10.28515625" style="253" customWidth="1"/>
    <col min="6422" max="6422" width="10.85546875" style="253" customWidth="1"/>
    <col min="6423" max="6656" width="9.140625" style="253"/>
    <col min="6657" max="6657" width="4.140625" style="253" customWidth="1"/>
    <col min="6658" max="6658" width="8.85546875" style="253" customWidth="1"/>
    <col min="6659" max="6659" width="18.28515625" style="253" customWidth="1"/>
    <col min="6660" max="6660" width="16.42578125" style="253" customWidth="1"/>
    <col min="6661" max="6661" width="12.42578125" style="253" customWidth="1"/>
    <col min="6662" max="6662" width="17.7109375" style="253" customWidth="1"/>
    <col min="6663" max="6664" width="8.42578125" style="253" customWidth="1"/>
    <col min="6665" max="6668" width="11.42578125" style="253" customWidth="1"/>
    <col min="6669" max="6670" width="8" style="253" customWidth="1"/>
    <col min="6671" max="6671" width="10.85546875" style="253" customWidth="1"/>
    <col min="6672" max="6672" width="10.140625" style="253" customWidth="1"/>
    <col min="6673" max="6673" width="9.42578125" style="253" customWidth="1"/>
    <col min="6674" max="6675" width="7.5703125" style="253" customWidth="1"/>
    <col min="6676" max="6676" width="9.42578125" style="253" customWidth="1"/>
    <col min="6677" max="6677" width="10.28515625" style="253" customWidth="1"/>
    <col min="6678" max="6678" width="10.85546875" style="253" customWidth="1"/>
    <col min="6679" max="6912" width="9.140625" style="253"/>
    <col min="6913" max="6913" width="4.140625" style="253" customWidth="1"/>
    <col min="6914" max="6914" width="8.85546875" style="253" customWidth="1"/>
    <col min="6915" max="6915" width="18.28515625" style="253" customWidth="1"/>
    <col min="6916" max="6916" width="16.42578125" style="253" customWidth="1"/>
    <col min="6917" max="6917" width="12.42578125" style="253" customWidth="1"/>
    <col min="6918" max="6918" width="17.7109375" style="253" customWidth="1"/>
    <col min="6919" max="6920" width="8.42578125" style="253" customWidth="1"/>
    <col min="6921" max="6924" width="11.42578125" style="253" customWidth="1"/>
    <col min="6925" max="6926" width="8" style="253" customWidth="1"/>
    <col min="6927" max="6927" width="10.85546875" style="253" customWidth="1"/>
    <col min="6928" max="6928" width="10.140625" style="253" customWidth="1"/>
    <col min="6929" max="6929" width="9.42578125" style="253" customWidth="1"/>
    <col min="6930" max="6931" width="7.5703125" style="253" customWidth="1"/>
    <col min="6932" max="6932" width="9.42578125" style="253" customWidth="1"/>
    <col min="6933" max="6933" width="10.28515625" style="253" customWidth="1"/>
    <col min="6934" max="6934" width="10.85546875" style="253" customWidth="1"/>
    <col min="6935" max="7168" width="9.140625" style="253"/>
    <col min="7169" max="7169" width="4.140625" style="253" customWidth="1"/>
    <col min="7170" max="7170" width="8.85546875" style="253" customWidth="1"/>
    <col min="7171" max="7171" width="18.28515625" style="253" customWidth="1"/>
    <col min="7172" max="7172" width="16.42578125" style="253" customWidth="1"/>
    <col min="7173" max="7173" width="12.42578125" style="253" customWidth="1"/>
    <col min="7174" max="7174" width="17.7109375" style="253" customWidth="1"/>
    <col min="7175" max="7176" width="8.42578125" style="253" customWidth="1"/>
    <col min="7177" max="7180" width="11.42578125" style="253" customWidth="1"/>
    <col min="7181" max="7182" width="8" style="253" customWidth="1"/>
    <col min="7183" max="7183" width="10.85546875" style="253" customWidth="1"/>
    <col min="7184" max="7184" width="10.140625" style="253" customWidth="1"/>
    <col min="7185" max="7185" width="9.42578125" style="253" customWidth="1"/>
    <col min="7186" max="7187" width="7.5703125" style="253" customWidth="1"/>
    <col min="7188" max="7188" width="9.42578125" style="253" customWidth="1"/>
    <col min="7189" max="7189" width="10.28515625" style="253" customWidth="1"/>
    <col min="7190" max="7190" width="10.85546875" style="253" customWidth="1"/>
    <col min="7191" max="7424" width="9.140625" style="253"/>
    <col min="7425" max="7425" width="4.140625" style="253" customWidth="1"/>
    <col min="7426" max="7426" width="8.85546875" style="253" customWidth="1"/>
    <col min="7427" max="7427" width="18.28515625" style="253" customWidth="1"/>
    <col min="7428" max="7428" width="16.42578125" style="253" customWidth="1"/>
    <col min="7429" max="7429" width="12.42578125" style="253" customWidth="1"/>
    <col min="7430" max="7430" width="17.7109375" style="253" customWidth="1"/>
    <col min="7431" max="7432" width="8.42578125" style="253" customWidth="1"/>
    <col min="7433" max="7436" width="11.42578125" style="253" customWidth="1"/>
    <col min="7437" max="7438" width="8" style="253" customWidth="1"/>
    <col min="7439" max="7439" width="10.85546875" style="253" customWidth="1"/>
    <col min="7440" max="7440" width="10.140625" style="253" customWidth="1"/>
    <col min="7441" max="7441" width="9.42578125" style="253" customWidth="1"/>
    <col min="7442" max="7443" width="7.5703125" style="253" customWidth="1"/>
    <col min="7444" max="7444" width="9.42578125" style="253" customWidth="1"/>
    <col min="7445" max="7445" width="10.28515625" style="253" customWidth="1"/>
    <col min="7446" max="7446" width="10.85546875" style="253" customWidth="1"/>
    <col min="7447" max="7680" width="9.140625" style="253"/>
    <col min="7681" max="7681" width="4.140625" style="253" customWidth="1"/>
    <col min="7682" max="7682" width="8.85546875" style="253" customWidth="1"/>
    <col min="7683" max="7683" width="18.28515625" style="253" customWidth="1"/>
    <col min="7684" max="7684" width="16.42578125" style="253" customWidth="1"/>
    <col min="7685" max="7685" width="12.42578125" style="253" customWidth="1"/>
    <col min="7686" max="7686" width="17.7109375" style="253" customWidth="1"/>
    <col min="7687" max="7688" width="8.42578125" style="253" customWidth="1"/>
    <col min="7689" max="7692" width="11.42578125" style="253" customWidth="1"/>
    <col min="7693" max="7694" width="8" style="253" customWidth="1"/>
    <col min="7695" max="7695" width="10.85546875" style="253" customWidth="1"/>
    <col min="7696" max="7696" width="10.140625" style="253" customWidth="1"/>
    <col min="7697" max="7697" width="9.42578125" style="253" customWidth="1"/>
    <col min="7698" max="7699" width="7.5703125" style="253" customWidth="1"/>
    <col min="7700" max="7700" width="9.42578125" style="253" customWidth="1"/>
    <col min="7701" max="7701" width="10.28515625" style="253" customWidth="1"/>
    <col min="7702" max="7702" width="10.85546875" style="253" customWidth="1"/>
    <col min="7703" max="7936" width="9.140625" style="253"/>
    <col min="7937" max="7937" width="4.140625" style="253" customWidth="1"/>
    <col min="7938" max="7938" width="8.85546875" style="253" customWidth="1"/>
    <col min="7939" max="7939" width="18.28515625" style="253" customWidth="1"/>
    <col min="7940" max="7940" width="16.42578125" style="253" customWidth="1"/>
    <col min="7941" max="7941" width="12.42578125" style="253" customWidth="1"/>
    <col min="7942" max="7942" width="17.7109375" style="253" customWidth="1"/>
    <col min="7943" max="7944" width="8.42578125" style="253" customWidth="1"/>
    <col min="7945" max="7948" width="11.42578125" style="253" customWidth="1"/>
    <col min="7949" max="7950" width="8" style="253" customWidth="1"/>
    <col min="7951" max="7951" width="10.85546875" style="253" customWidth="1"/>
    <col min="7952" max="7952" width="10.140625" style="253" customWidth="1"/>
    <col min="7953" max="7953" width="9.42578125" style="253" customWidth="1"/>
    <col min="7954" max="7955" width="7.5703125" style="253" customWidth="1"/>
    <col min="7956" max="7956" width="9.42578125" style="253" customWidth="1"/>
    <col min="7957" max="7957" width="10.28515625" style="253" customWidth="1"/>
    <col min="7958" max="7958" width="10.85546875" style="253" customWidth="1"/>
    <col min="7959" max="8192" width="9.140625" style="253"/>
    <col min="8193" max="8193" width="4.140625" style="253" customWidth="1"/>
    <col min="8194" max="8194" width="8.85546875" style="253" customWidth="1"/>
    <col min="8195" max="8195" width="18.28515625" style="253" customWidth="1"/>
    <col min="8196" max="8196" width="16.42578125" style="253" customWidth="1"/>
    <col min="8197" max="8197" width="12.42578125" style="253" customWidth="1"/>
    <col min="8198" max="8198" width="17.7109375" style="253" customWidth="1"/>
    <col min="8199" max="8200" width="8.42578125" style="253" customWidth="1"/>
    <col min="8201" max="8204" width="11.42578125" style="253" customWidth="1"/>
    <col min="8205" max="8206" width="8" style="253" customWidth="1"/>
    <col min="8207" max="8207" width="10.85546875" style="253" customWidth="1"/>
    <col min="8208" max="8208" width="10.140625" style="253" customWidth="1"/>
    <col min="8209" max="8209" width="9.42578125" style="253" customWidth="1"/>
    <col min="8210" max="8211" width="7.5703125" style="253" customWidth="1"/>
    <col min="8212" max="8212" width="9.42578125" style="253" customWidth="1"/>
    <col min="8213" max="8213" width="10.28515625" style="253" customWidth="1"/>
    <col min="8214" max="8214" width="10.85546875" style="253" customWidth="1"/>
    <col min="8215" max="8448" width="9.140625" style="253"/>
    <col min="8449" max="8449" width="4.140625" style="253" customWidth="1"/>
    <col min="8450" max="8450" width="8.85546875" style="253" customWidth="1"/>
    <col min="8451" max="8451" width="18.28515625" style="253" customWidth="1"/>
    <col min="8452" max="8452" width="16.42578125" style="253" customWidth="1"/>
    <col min="8453" max="8453" width="12.42578125" style="253" customWidth="1"/>
    <col min="8454" max="8454" width="17.7109375" style="253" customWidth="1"/>
    <col min="8455" max="8456" width="8.42578125" style="253" customWidth="1"/>
    <col min="8457" max="8460" width="11.42578125" style="253" customWidth="1"/>
    <col min="8461" max="8462" width="8" style="253" customWidth="1"/>
    <col min="8463" max="8463" width="10.85546875" style="253" customWidth="1"/>
    <col min="8464" max="8464" width="10.140625" style="253" customWidth="1"/>
    <col min="8465" max="8465" width="9.42578125" style="253" customWidth="1"/>
    <col min="8466" max="8467" width="7.5703125" style="253" customWidth="1"/>
    <col min="8468" max="8468" width="9.42578125" style="253" customWidth="1"/>
    <col min="8469" max="8469" width="10.28515625" style="253" customWidth="1"/>
    <col min="8470" max="8470" width="10.85546875" style="253" customWidth="1"/>
    <col min="8471" max="8704" width="9.140625" style="253"/>
    <col min="8705" max="8705" width="4.140625" style="253" customWidth="1"/>
    <col min="8706" max="8706" width="8.85546875" style="253" customWidth="1"/>
    <col min="8707" max="8707" width="18.28515625" style="253" customWidth="1"/>
    <col min="8708" max="8708" width="16.42578125" style="253" customWidth="1"/>
    <col min="8709" max="8709" width="12.42578125" style="253" customWidth="1"/>
    <col min="8710" max="8710" width="17.7109375" style="253" customWidth="1"/>
    <col min="8711" max="8712" width="8.42578125" style="253" customWidth="1"/>
    <col min="8713" max="8716" width="11.42578125" style="253" customWidth="1"/>
    <col min="8717" max="8718" width="8" style="253" customWidth="1"/>
    <col min="8719" max="8719" width="10.85546875" style="253" customWidth="1"/>
    <col min="8720" max="8720" width="10.140625" style="253" customWidth="1"/>
    <col min="8721" max="8721" width="9.42578125" style="253" customWidth="1"/>
    <col min="8722" max="8723" width="7.5703125" style="253" customWidth="1"/>
    <col min="8724" max="8724" width="9.42578125" style="253" customWidth="1"/>
    <col min="8725" max="8725" width="10.28515625" style="253" customWidth="1"/>
    <col min="8726" max="8726" width="10.85546875" style="253" customWidth="1"/>
    <col min="8727" max="8960" width="9.140625" style="253"/>
    <col min="8961" max="8961" width="4.140625" style="253" customWidth="1"/>
    <col min="8962" max="8962" width="8.85546875" style="253" customWidth="1"/>
    <col min="8963" max="8963" width="18.28515625" style="253" customWidth="1"/>
    <col min="8964" max="8964" width="16.42578125" style="253" customWidth="1"/>
    <col min="8965" max="8965" width="12.42578125" style="253" customWidth="1"/>
    <col min="8966" max="8966" width="17.7109375" style="253" customWidth="1"/>
    <col min="8967" max="8968" width="8.42578125" style="253" customWidth="1"/>
    <col min="8969" max="8972" width="11.42578125" style="253" customWidth="1"/>
    <col min="8973" max="8974" width="8" style="253" customWidth="1"/>
    <col min="8975" max="8975" width="10.85546875" style="253" customWidth="1"/>
    <col min="8976" max="8976" width="10.140625" style="253" customWidth="1"/>
    <col min="8977" max="8977" width="9.42578125" style="253" customWidth="1"/>
    <col min="8978" max="8979" width="7.5703125" style="253" customWidth="1"/>
    <col min="8980" max="8980" width="9.42578125" style="253" customWidth="1"/>
    <col min="8981" max="8981" width="10.28515625" style="253" customWidth="1"/>
    <col min="8982" max="8982" width="10.85546875" style="253" customWidth="1"/>
    <col min="8983" max="9216" width="9.140625" style="253"/>
    <col min="9217" max="9217" width="4.140625" style="253" customWidth="1"/>
    <col min="9218" max="9218" width="8.85546875" style="253" customWidth="1"/>
    <col min="9219" max="9219" width="18.28515625" style="253" customWidth="1"/>
    <col min="9220" max="9220" width="16.42578125" style="253" customWidth="1"/>
    <col min="9221" max="9221" width="12.42578125" style="253" customWidth="1"/>
    <col min="9222" max="9222" width="17.7109375" style="253" customWidth="1"/>
    <col min="9223" max="9224" width="8.42578125" style="253" customWidth="1"/>
    <col min="9225" max="9228" width="11.42578125" style="253" customWidth="1"/>
    <col min="9229" max="9230" width="8" style="253" customWidth="1"/>
    <col min="9231" max="9231" width="10.85546875" style="253" customWidth="1"/>
    <col min="9232" max="9232" width="10.140625" style="253" customWidth="1"/>
    <col min="9233" max="9233" width="9.42578125" style="253" customWidth="1"/>
    <col min="9234" max="9235" width="7.5703125" style="253" customWidth="1"/>
    <col min="9236" max="9236" width="9.42578125" style="253" customWidth="1"/>
    <col min="9237" max="9237" width="10.28515625" style="253" customWidth="1"/>
    <col min="9238" max="9238" width="10.85546875" style="253" customWidth="1"/>
    <col min="9239" max="9472" width="9.140625" style="253"/>
    <col min="9473" max="9473" width="4.140625" style="253" customWidth="1"/>
    <col min="9474" max="9474" width="8.85546875" style="253" customWidth="1"/>
    <col min="9475" max="9475" width="18.28515625" style="253" customWidth="1"/>
    <col min="9476" max="9476" width="16.42578125" style="253" customWidth="1"/>
    <col min="9477" max="9477" width="12.42578125" style="253" customWidth="1"/>
    <col min="9478" max="9478" width="17.7109375" style="253" customWidth="1"/>
    <col min="9479" max="9480" width="8.42578125" style="253" customWidth="1"/>
    <col min="9481" max="9484" width="11.42578125" style="253" customWidth="1"/>
    <col min="9485" max="9486" width="8" style="253" customWidth="1"/>
    <col min="9487" max="9487" width="10.85546875" style="253" customWidth="1"/>
    <col min="9488" max="9488" width="10.140625" style="253" customWidth="1"/>
    <col min="9489" max="9489" width="9.42578125" style="253" customWidth="1"/>
    <col min="9490" max="9491" width="7.5703125" style="253" customWidth="1"/>
    <col min="9492" max="9492" width="9.42578125" style="253" customWidth="1"/>
    <col min="9493" max="9493" width="10.28515625" style="253" customWidth="1"/>
    <col min="9494" max="9494" width="10.85546875" style="253" customWidth="1"/>
    <col min="9495" max="9728" width="9.140625" style="253"/>
    <col min="9729" max="9729" width="4.140625" style="253" customWidth="1"/>
    <col min="9730" max="9730" width="8.85546875" style="253" customWidth="1"/>
    <col min="9731" max="9731" width="18.28515625" style="253" customWidth="1"/>
    <col min="9732" max="9732" width="16.42578125" style="253" customWidth="1"/>
    <col min="9733" max="9733" width="12.42578125" style="253" customWidth="1"/>
    <col min="9734" max="9734" width="17.7109375" style="253" customWidth="1"/>
    <col min="9735" max="9736" width="8.42578125" style="253" customWidth="1"/>
    <col min="9737" max="9740" width="11.42578125" style="253" customWidth="1"/>
    <col min="9741" max="9742" width="8" style="253" customWidth="1"/>
    <col min="9743" max="9743" width="10.85546875" style="253" customWidth="1"/>
    <col min="9744" max="9744" width="10.140625" style="253" customWidth="1"/>
    <col min="9745" max="9745" width="9.42578125" style="253" customWidth="1"/>
    <col min="9746" max="9747" width="7.5703125" style="253" customWidth="1"/>
    <col min="9748" max="9748" width="9.42578125" style="253" customWidth="1"/>
    <col min="9749" max="9749" width="10.28515625" style="253" customWidth="1"/>
    <col min="9750" max="9750" width="10.85546875" style="253" customWidth="1"/>
    <col min="9751" max="9984" width="9.140625" style="253"/>
    <col min="9985" max="9985" width="4.140625" style="253" customWidth="1"/>
    <col min="9986" max="9986" width="8.85546875" style="253" customWidth="1"/>
    <col min="9987" max="9987" width="18.28515625" style="253" customWidth="1"/>
    <col min="9988" max="9988" width="16.42578125" style="253" customWidth="1"/>
    <col min="9989" max="9989" width="12.42578125" style="253" customWidth="1"/>
    <col min="9990" max="9990" width="17.7109375" style="253" customWidth="1"/>
    <col min="9991" max="9992" width="8.42578125" style="253" customWidth="1"/>
    <col min="9993" max="9996" width="11.42578125" style="253" customWidth="1"/>
    <col min="9997" max="9998" width="8" style="253" customWidth="1"/>
    <col min="9999" max="9999" width="10.85546875" style="253" customWidth="1"/>
    <col min="10000" max="10000" width="10.140625" style="253" customWidth="1"/>
    <col min="10001" max="10001" width="9.42578125" style="253" customWidth="1"/>
    <col min="10002" max="10003" width="7.5703125" style="253" customWidth="1"/>
    <col min="10004" max="10004" width="9.42578125" style="253" customWidth="1"/>
    <col min="10005" max="10005" width="10.28515625" style="253" customWidth="1"/>
    <col min="10006" max="10006" width="10.85546875" style="253" customWidth="1"/>
    <col min="10007" max="10240" width="9.140625" style="253"/>
    <col min="10241" max="10241" width="4.140625" style="253" customWidth="1"/>
    <col min="10242" max="10242" width="8.85546875" style="253" customWidth="1"/>
    <col min="10243" max="10243" width="18.28515625" style="253" customWidth="1"/>
    <col min="10244" max="10244" width="16.42578125" style="253" customWidth="1"/>
    <col min="10245" max="10245" width="12.42578125" style="253" customWidth="1"/>
    <col min="10246" max="10246" width="17.7109375" style="253" customWidth="1"/>
    <col min="10247" max="10248" width="8.42578125" style="253" customWidth="1"/>
    <col min="10249" max="10252" width="11.42578125" style="253" customWidth="1"/>
    <col min="10253" max="10254" width="8" style="253" customWidth="1"/>
    <col min="10255" max="10255" width="10.85546875" style="253" customWidth="1"/>
    <col min="10256" max="10256" width="10.140625" style="253" customWidth="1"/>
    <col min="10257" max="10257" width="9.42578125" style="253" customWidth="1"/>
    <col min="10258" max="10259" width="7.5703125" style="253" customWidth="1"/>
    <col min="10260" max="10260" width="9.42578125" style="253" customWidth="1"/>
    <col min="10261" max="10261" width="10.28515625" style="253" customWidth="1"/>
    <col min="10262" max="10262" width="10.85546875" style="253" customWidth="1"/>
    <col min="10263" max="10496" width="9.140625" style="253"/>
    <col min="10497" max="10497" width="4.140625" style="253" customWidth="1"/>
    <col min="10498" max="10498" width="8.85546875" style="253" customWidth="1"/>
    <col min="10499" max="10499" width="18.28515625" style="253" customWidth="1"/>
    <col min="10500" max="10500" width="16.42578125" style="253" customWidth="1"/>
    <col min="10501" max="10501" width="12.42578125" style="253" customWidth="1"/>
    <col min="10502" max="10502" width="17.7109375" style="253" customWidth="1"/>
    <col min="10503" max="10504" width="8.42578125" style="253" customWidth="1"/>
    <col min="10505" max="10508" width="11.42578125" style="253" customWidth="1"/>
    <col min="10509" max="10510" width="8" style="253" customWidth="1"/>
    <col min="10511" max="10511" width="10.85546875" style="253" customWidth="1"/>
    <col min="10512" max="10512" width="10.140625" style="253" customWidth="1"/>
    <col min="10513" max="10513" width="9.42578125" style="253" customWidth="1"/>
    <col min="10514" max="10515" width="7.5703125" style="253" customWidth="1"/>
    <col min="10516" max="10516" width="9.42578125" style="253" customWidth="1"/>
    <col min="10517" max="10517" width="10.28515625" style="253" customWidth="1"/>
    <col min="10518" max="10518" width="10.85546875" style="253" customWidth="1"/>
    <col min="10519" max="10752" width="9.140625" style="253"/>
    <col min="10753" max="10753" width="4.140625" style="253" customWidth="1"/>
    <col min="10754" max="10754" width="8.85546875" style="253" customWidth="1"/>
    <col min="10755" max="10755" width="18.28515625" style="253" customWidth="1"/>
    <col min="10756" max="10756" width="16.42578125" style="253" customWidth="1"/>
    <col min="10757" max="10757" width="12.42578125" style="253" customWidth="1"/>
    <col min="10758" max="10758" width="17.7109375" style="253" customWidth="1"/>
    <col min="10759" max="10760" width="8.42578125" style="253" customWidth="1"/>
    <col min="10761" max="10764" width="11.42578125" style="253" customWidth="1"/>
    <col min="10765" max="10766" width="8" style="253" customWidth="1"/>
    <col min="10767" max="10767" width="10.85546875" style="253" customWidth="1"/>
    <col min="10768" max="10768" width="10.140625" style="253" customWidth="1"/>
    <col min="10769" max="10769" width="9.42578125" style="253" customWidth="1"/>
    <col min="10770" max="10771" width="7.5703125" style="253" customWidth="1"/>
    <col min="10772" max="10772" width="9.42578125" style="253" customWidth="1"/>
    <col min="10773" max="10773" width="10.28515625" style="253" customWidth="1"/>
    <col min="10774" max="10774" width="10.85546875" style="253" customWidth="1"/>
    <col min="10775" max="11008" width="9.140625" style="253"/>
    <col min="11009" max="11009" width="4.140625" style="253" customWidth="1"/>
    <col min="11010" max="11010" width="8.85546875" style="253" customWidth="1"/>
    <col min="11011" max="11011" width="18.28515625" style="253" customWidth="1"/>
    <col min="11012" max="11012" width="16.42578125" style="253" customWidth="1"/>
    <col min="11013" max="11013" width="12.42578125" style="253" customWidth="1"/>
    <col min="11014" max="11014" width="17.7109375" style="253" customWidth="1"/>
    <col min="11015" max="11016" width="8.42578125" style="253" customWidth="1"/>
    <col min="11017" max="11020" width="11.42578125" style="253" customWidth="1"/>
    <col min="11021" max="11022" width="8" style="253" customWidth="1"/>
    <col min="11023" max="11023" width="10.85546875" style="253" customWidth="1"/>
    <col min="11024" max="11024" width="10.140625" style="253" customWidth="1"/>
    <col min="11025" max="11025" width="9.42578125" style="253" customWidth="1"/>
    <col min="11026" max="11027" width="7.5703125" style="253" customWidth="1"/>
    <col min="11028" max="11028" width="9.42578125" style="253" customWidth="1"/>
    <col min="11029" max="11029" width="10.28515625" style="253" customWidth="1"/>
    <col min="11030" max="11030" width="10.85546875" style="253" customWidth="1"/>
    <col min="11031" max="11264" width="9.140625" style="253"/>
    <col min="11265" max="11265" width="4.140625" style="253" customWidth="1"/>
    <col min="11266" max="11266" width="8.85546875" style="253" customWidth="1"/>
    <col min="11267" max="11267" width="18.28515625" style="253" customWidth="1"/>
    <col min="11268" max="11268" width="16.42578125" style="253" customWidth="1"/>
    <col min="11269" max="11269" width="12.42578125" style="253" customWidth="1"/>
    <col min="11270" max="11270" width="17.7109375" style="253" customWidth="1"/>
    <col min="11271" max="11272" width="8.42578125" style="253" customWidth="1"/>
    <col min="11273" max="11276" width="11.42578125" style="253" customWidth="1"/>
    <col min="11277" max="11278" width="8" style="253" customWidth="1"/>
    <col min="11279" max="11279" width="10.85546875" style="253" customWidth="1"/>
    <col min="11280" max="11280" width="10.140625" style="253" customWidth="1"/>
    <col min="11281" max="11281" width="9.42578125" style="253" customWidth="1"/>
    <col min="11282" max="11283" width="7.5703125" style="253" customWidth="1"/>
    <col min="11284" max="11284" width="9.42578125" style="253" customWidth="1"/>
    <col min="11285" max="11285" width="10.28515625" style="253" customWidth="1"/>
    <col min="11286" max="11286" width="10.85546875" style="253" customWidth="1"/>
    <col min="11287" max="11520" width="9.140625" style="253"/>
    <col min="11521" max="11521" width="4.140625" style="253" customWidth="1"/>
    <col min="11522" max="11522" width="8.85546875" style="253" customWidth="1"/>
    <col min="11523" max="11523" width="18.28515625" style="253" customWidth="1"/>
    <col min="11524" max="11524" width="16.42578125" style="253" customWidth="1"/>
    <col min="11525" max="11525" width="12.42578125" style="253" customWidth="1"/>
    <col min="11526" max="11526" width="17.7109375" style="253" customWidth="1"/>
    <col min="11527" max="11528" width="8.42578125" style="253" customWidth="1"/>
    <col min="11529" max="11532" width="11.42578125" style="253" customWidth="1"/>
    <col min="11533" max="11534" width="8" style="253" customWidth="1"/>
    <col min="11535" max="11535" width="10.85546875" style="253" customWidth="1"/>
    <col min="11536" max="11536" width="10.140625" style="253" customWidth="1"/>
    <col min="11537" max="11537" width="9.42578125" style="253" customWidth="1"/>
    <col min="11538" max="11539" width="7.5703125" style="253" customWidth="1"/>
    <col min="11540" max="11540" width="9.42578125" style="253" customWidth="1"/>
    <col min="11541" max="11541" width="10.28515625" style="253" customWidth="1"/>
    <col min="11542" max="11542" width="10.85546875" style="253" customWidth="1"/>
    <col min="11543" max="11776" width="9.140625" style="253"/>
    <col min="11777" max="11777" width="4.140625" style="253" customWidth="1"/>
    <col min="11778" max="11778" width="8.85546875" style="253" customWidth="1"/>
    <col min="11779" max="11779" width="18.28515625" style="253" customWidth="1"/>
    <col min="11780" max="11780" width="16.42578125" style="253" customWidth="1"/>
    <col min="11781" max="11781" width="12.42578125" style="253" customWidth="1"/>
    <col min="11782" max="11782" width="17.7109375" style="253" customWidth="1"/>
    <col min="11783" max="11784" width="8.42578125" style="253" customWidth="1"/>
    <col min="11785" max="11788" width="11.42578125" style="253" customWidth="1"/>
    <col min="11789" max="11790" width="8" style="253" customWidth="1"/>
    <col min="11791" max="11791" width="10.85546875" style="253" customWidth="1"/>
    <col min="11792" max="11792" width="10.140625" style="253" customWidth="1"/>
    <col min="11793" max="11793" width="9.42578125" style="253" customWidth="1"/>
    <col min="11794" max="11795" width="7.5703125" style="253" customWidth="1"/>
    <col min="11796" max="11796" width="9.42578125" style="253" customWidth="1"/>
    <col min="11797" max="11797" width="10.28515625" style="253" customWidth="1"/>
    <col min="11798" max="11798" width="10.85546875" style="253" customWidth="1"/>
    <col min="11799" max="12032" width="9.140625" style="253"/>
    <col min="12033" max="12033" width="4.140625" style="253" customWidth="1"/>
    <col min="12034" max="12034" width="8.85546875" style="253" customWidth="1"/>
    <col min="12035" max="12035" width="18.28515625" style="253" customWidth="1"/>
    <col min="12036" max="12036" width="16.42578125" style="253" customWidth="1"/>
    <col min="12037" max="12037" width="12.42578125" style="253" customWidth="1"/>
    <col min="12038" max="12038" width="17.7109375" style="253" customWidth="1"/>
    <col min="12039" max="12040" width="8.42578125" style="253" customWidth="1"/>
    <col min="12041" max="12044" width="11.42578125" style="253" customWidth="1"/>
    <col min="12045" max="12046" width="8" style="253" customWidth="1"/>
    <col min="12047" max="12047" width="10.85546875" style="253" customWidth="1"/>
    <col min="12048" max="12048" width="10.140625" style="253" customWidth="1"/>
    <col min="12049" max="12049" width="9.42578125" style="253" customWidth="1"/>
    <col min="12050" max="12051" width="7.5703125" style="253" customWidth="1"/>
    <col min="12052" max="12052" width="9.42578125" style="253" customWidth="1"/>
    <col min="12053" max="12053" width="10.28515625" style="253" customWidth="1"/>
    <col min="12054" max="12054" width="10.85546875" style="253" customWidth="1"/>
    <col min="12055" max="12288" width="9.140625" style="253"/>
    <col min="12289" max="12289" width="4.140625" style="253" customWidth="1"/>
    <col min="12290" max="12290" width="8.85546875" style="253" customWidth="1"/>
    <col min="12291" max="12291" width="18.28515625" style="253" customWidth="1"/>
    <col min="12292" max="12292" width="16.42578125" style="253" customWidth="1"/>
    <col min="12293" max="12293" width="12.42578125" style="253" customWidth="1"/>
    <col min="12294" max="12294" width="17.7109375" style="253" customWidth="1"/>
    <col min="12295" max="12296" width="8.42578125" style="253" customWidth="1"/>
    <col min="12297" max="12300" width="11.42578125" style="253" customWidth="1"/>
    <col min="12301" max="12302" width="8" style="253" customWidth="1"/>
    <col min="12303" max="12303" width="10.85546875" style="253" customWidth="1"/>
    <col min="12304" max="12304" width="10.140625" style="253" customWidth="1"/>
    <col min="12305" max="12305" width="9.42578125" style="253" customWidth="1"/>
    <col min="12306" max="12307" width="7.5703125" style="253" customWidth="1"/>
    <col min="12308" max="12308" width="9.42578125" style="253" customWidth="1"/>
    <col min="12309" max="12309" width="10.28515625" style="253" customWidth="1"/>
    <col min="12310" max="12310" width="10.85546875" style="253" customWidth="1"/>
    <col min="12311" max="12544" width="9.140625" style="253"/>
    <col min="12545" max="12545" width="4.140625" style="253" customWidth="1"/>
    <col min="12546" max="12546" width="8.85546875" style="253" customWidth="1"/>
    <col min="12547" max="12547" width="18.28515625" style="253" customWidth="1"/>
    <col min="12548" max="12548" width="16.42578125" style="253" customWidth="1"/>
    <col min="12549" max="12549" width="12.42578125" style="253" customWidth="1"/>
    <col min="12550" max="12550" width="17.7109375" style="253" customWidth="1"/>
    <col min="12551" max="12552" width="8.42578125" style="253" customWidth="1"/>
    <col min="12553" max="12556" width="11.42578125" style="253" customWidth="1"/>
    <col min="12557" max="12558" width="8" style="253" customWidth="1"/>
    <col min="12559" max="12559" width="10.85546875" style="253" customWidth="1"/>
    <col min="12560" max="12560" width="10.140625" style="253" customWidth="1"/>
    <col min="12561" max="12561" width="9.42578125" style="253" customWidth="1"/>
    <col min="12562" max="12563" width="7.5703125" style="253" customWidth="1"/>
    <col min="12564" max="12564" width="9.42578125" style="253" customWidth="1"/>
    <col min="12565" max="12565" width="10.28515625" style="253" customWidth="1"/>
    <col min="12566" max="12566" width="10.85546875" style="253" customWidth="1"/>
    <col min="12567" max="12800" width="9.140625" style="253"/>
    <col min="12801" max="12801" width="4.140625" style="253" customWidth="1"/>
    <col min="12802" max="12802" width="8.85546875" style="253" customWidth="1"/>
    <col min="12803" max="12803" width="18.28515625" style="253" customWidth="1"/>
    <col min="12804" max="12804" width="16.42578125" style="253" customWidth="1"/>
    <col min="12805" max="12805" width="12.42578125" style="253" customWidth="1"/>
    <col min="12806" max="12806" width="17.7109375" style="253" customWidth="1"/>
    <col min="12807" max="12808" width="8.42578125" style="253" customWidth="1"/>
    <col min="12809" max="12812" width="11.42578125" style="253" customWidth="1"/>
    <col min="12813" max="12814" width="8" style="253" customWidth="1"/>
    <col min="12815" max="12815" width="10.85546875" style="253" customWidth="1"/>
    <col min="12816" max="12816" width="10.140625" style="253" customWidth="1"/>
    <col min="12817" max="12817" width="9.42578125" style="253" customWidth="1"/>
    <col min="12818" max="12819" width="7.5703125" style="253" customWidth="1"/>
    <col min="12820" max="12820" width="9.42578125" style="253" customWidth="1"/>
    <col min="12821" max="12821" width="10.28515625" style="253" customWidth="1"/>
    <col min="12822" max="12822" width="10.85546875" style="253" customWidth="1"/>
    <col min="12823" max="13056" width="9.140625" style="253"/>
    <col min="13057" max="13057" width="4.140625" style="253" customWidth="1"/>
    <col min="13058" max="13058" width="8.85546875" style="253" customWidth="1"/>
    <col min="13059" max="13059" width="18.28515625" style="253" customWidth="1"/>
    <col min="13060" max="13060" width="16.42578125" style="253" customWidth="1"/>
    <col min="13061" max="13061" width="12.42578125" style="253" customWidth="1"/>
    <col min="13062" max="13062" width="17.7109375" style="253" customWidth="1"/>
    <col min="13063" max="13064" width="8.42578125" style="253" customWidth="1"/>
    <col min="13065" max="13068" width="11.42578125" style="253" customWidth="1"/>
    <col min="13069" max="13070" width="8" style="253" customWidth="1"/>
    <col min="13071" max="13071" width="10.85546875" style="253" customWidth="1"/>
    <col min="13072" max="13072" width="10.140625" style="253" customWidth="1"/>
    <col min="13073" max="13073" width="9.42578125" style="253" customWidth="1"/>
    <col min="13074" max="13075" width="7.5703125" style="253" customWidth="1"/>
    <col min="13076" max="13076" width="9.42578125" style="253" customWidth="1"/>
    <col min="13077" max="13077" width="10.28515625" style="253" customWidth="1"/>
    <col min="13078" max="13078" width="10.85546875" style="253" customWidth="1"/>
    <col min="13079" max="13312" width="9.140625" style="253"/>
    <col min="13313" max="13313" width="4.140625" style="253" customWidth="1"/>
    <col min="13314" max="13314" width="8.85546875" style="253" customWidth="1"/>
    <col min="13315" max="13315" width="18.28515625" style="253" customWidth="1"/>
    <col min="13316" max="13316" width="16.42578125" style="253" customWidth="1"/>
    <col min="13317" max="13317" width="12.42578125" style="253" customWidth="1"/>
    <col min="13318" max="13318" width="17.7109375" style="253" customWidth="1"/>
    <col min="13319" max="13320" width="8.42578125" style="253" customWidth="1"/>
    <col min="13321" max="13324" width="11.42578125" style="253" customWidth="1"/>
    <col min="13325" max="13326" width="8" style="253" customWidth="1"/>
    <col min="13327" max="13327" width="10.85546875" style="253" customWidth="1"/>
    <col min="13328" max="13328" width="10.140625" style="253" customWidth="1"/>
    <col min="13329" max="13329" width="9.42578125" style="253" customWidth="1"/>
    <col min="13330" max="13331" width="7.5703125" style="253" customWidth="1"/>
    <col min="13332" max="13332" width="9.42578125" style="253" customWidth="1"/>
    <col min="13333" max="13333" width="10.28515625" style="253" customWidth="1"/>
    <col min="13334" max="13334" width="10.85546875" style="253" customWidth="1"/>
    <col min="13335" max="13568" width="9.140625" style="253"/>
    <col min="13569" max="13569" width="4.140625" style="253" customWidth="1"/>
    <col min="13570" max="13570" width="8.85546875" style="253" customWidth="1"/>
    <col min="13571" max="13571" width="18.28515625" style="253" customWidth="1"/>
    <col min="13572" max="13572" width="16.42578125" style="253" customWidth="1"/>
    <col min="13573" max="13573" width="12.42578125" style="253" customWidth="1"/>
    <col min="13574" max="13574" width="17.7109375" style="253" customWidth="1"/>
    <col min="13575" max="13576" width="8.42578125" style="253" customWidth="1"/>
    <col min="13577" max="13580" width="11.42578125" style="253" customWidth="1"/>
    <col min="13581" max="13582" width="8" style="253" customWidth="1"/>
    <col min="13583" max="13583" width="10.85546875" style="253" customWidth="1"/>
    <col min="13584" max="13584" width="10.140625" style="253" customWidth="1"/>
    <col min="13585" max="13585" width="9.42578125" style="253" customWidth="1"/>
    <col min="13586" max="13587" width="7.5703125" style="253" customWidth="1"/>
    <col min="13588" max="13588" width="9.42578125" style="253" customWidth="1"/>
    <col min="13589" max="13589" width="10.28515625" style="253" customWidth="1"/>
    <col min="13590" max="13590" width="10.85546875" style="253" customWidth="1"/>
    <col min="13591" max="13824" width="9.140625" style="253"/>
    <col min="13825" max="13825" width="4.140625" style="253" customWidth="1"/>
    <col min="13826" max="13826" width="8.85546875" style="253" customWidth="1"/>
    <col min="13827" max="13827" width="18.28515625" style="253" customWidth="1"/>
    <col min="13828" max="13828" width="16.42578125" style="253" customWidth="1"/>
    <col min="13829" max="13829" width="12.42578125" style="253" customWidth="1"/>
    <col min="13830" max="13830" width="17.7109375" style="253" customWidth="1"/>
    <col min="13831" max="13832" width="8.42578125" style="253" customWidth="1"/>
    <col min="13833" max="13836" width="11.42578125" style="253" customWidth="1"/>
    <col min="13837" max="13838" width="8" style="253" customWidth="1"/>
    <col min="13839" max="13839" width="10.85546875" style="253" customWidth="1"/>
    <col min="13840" max="13840" width="10.140625" style="253" customWidth="1"/>
    <col min="13841" max="13841" width="9.42578125" style="253" customWidth="1"/>
    <col min="13842" max="13843" width="7.5703125" style="253" customWidth="1"/>
    <col min="13844" max="13844" width="9.42578125" style="253" customWidth="1"/>
    <col min="13845" max="13845" width="10.28515625" style="253" customWidth="1"/>
    <col min="13846" max="13846" width="10.85546875" style="253" customWidth="1"/>
    <col min="13847" max="14080" width="9.140625" style="253"/>
    <col min="14081" max="14081" width="4.140625" style="253" customWidth="1"/>
    <col min="14082" max="14082" width="8.85546875" style="253" customWidth="1"/>
    <col min="14083" max="14083" width="18.28515625" style="253" customWidth="1"/>
    <col min="14084" max="14084" width="16.42578125" style="253" customWidth="1"/>
    <col min="14085" max="14085" width="12.42578125" style="253" customWidth="1"/>
    <col min="14086" max="14086" width="17.7109375" style="253" customWidth="1"/>
    <col min="14087" max="14088" width="8.42578125" style="253" customWidth="1"/>
    <col min="14089" max="14092" width="11.42578125" style="253" customWidth="1"/>
    <col min="14093" max="14094" width="8" style="253" customWidth="1"/>
    <col min="14095" max="14095" width="10.85546875" style="253" customWidth="1"/>
    <col min="14096" max="14096" width="10.140625" style="253" customWidth="1"/>
    <col min="14097" max="14097" width="9.42578125" style="253" customWidth="1"/>
    <col min="14098" max="14099" width="7.5703125" style="253" customWidth="1"/>
    <col min="14100" max="14100" width="9.42578125" style="253" customWidth="1"/>
    <col min="14101" max="14101" width="10.28515625" style="253" customWidth="1"/>
    <col min="14102" max="14102" width="10.85546875" style="253" customWidth="1"/>
    <col min="14103" max="14336" width="9.140625" style="253"/>
    <col min="14337" max="14337" width="4.140625" style="253" customWidth="1"/>
    <col min="14338" max="14338" width="8.85546875" style="253" customWidth="1"/>
    <col min="14339" max="14339" width="18.28515625" style="253" customWidth="1"/>
    <col min="14340" max="14340" width="16.42578125" style="253" customWidth="1"/>
    <col min="14341" max="14341" width="12.42578125" style="253" customWidth="1"/>
    <col min="14342" max="14342" width="17.7109375" style="253" customWidth="1"/>
    <col min="14343" max="14344" width="8.42578125" style="253" customWidth="1"/>
    <col min="14345" max="14348" width="11.42578125" style="253" customWidth="1"/>
    <col min="14349" max="14350" width="8" style="253" customWidth="1"/>
    <col min="14351" max="14351" width="10.85546875" style="253" customWidth="1"/>
    <col min="14352" max="14352" width="10.140625" style="253" customWidth="1"/>
    <col min="14353" max="14353" width="9.42578125" style="253" customWidth="1"/>
    <col min="14354" max="14355" width="7.5703125" style="253" customWidth="1"/>
    <col min="14356" max="14356" width="9.42578125" style="253" customWidth="1"/>
    <col min="14357" max="14357" width="10.28515625" style="253" customWidth="1"/>
    <col min="14358" max="14358" width="10.85546875" style="253" customWidth="1"/>
    <col min="14359" max="14592" width="9.140625" style="253"/>
    <col min="14593" max="14593" width="4.140625" style="253" customWidth="1"/>
    <col min="14594" max="14594" width="8.85546875" style="253" customWidth="1"/>
    <col min="14595" max="14595" width="18.28515625" style="253" customWidth="1"/>
    <col min="14596" max="14596" width="16.42578125" style="253" customWidth="1"/>
    <col min="14597" max="14597" width="12.42578125" style="253" customWidth="1"/>
    <col min="14598" max="14598" width="17.7109375" style="253" customWidth="1"/>
    <col min="14599" max="14600" width="8.42578125" style="253" customWidth="1"/>
    <col min="14601" max="14604" width="11.42578125" style="253" customWidth="1"/>
    <col min="14605" max="14606" width="8" style="253" customWidth="1"/>
    <col min="14607" max="14607" width="10.85546875" style="253" customWidth="1"/>
    <col min="14608" max="14608" width="10.140625" style="253" customWidth="1"/>
    <col min="14609" max="14609" width="9.42578125" style="253" customWidth="1"/>
    <col min="14610" max="14611" width="7.5703125" style="253" customWidth="1"/>
    <col min="14612" max="14612" width="9.42578125" style="253" customWidth="1"/>
    <col min="14613" max="14613" width="10.28515625" style="253" customWidth="1"/>
    <col min="14614" max="14614" width="10.85546875" style="253" customWidth="1"/>
    <col min="14615" max="14848" width="9.140625" style="253"/>
    <col min="14849" max="14849" width="4.140625" style="253" customWidth="1"/>
    <col min="14850" max="14850" width="8.85546875" style="253" customWidth="1"/>
    <col min="14851" max="14851" width="18.28515625" style="253" customWidth="1"/>
    <col min="14852" max="14852" width="16.42578125" style="253" customWidth="1"/>
    <col min="14853" max="14853" width="12.42578125" style="253" customWidth="1"/>
    <col min="14854" max="14854" width="17.7109375" style="253" customWidth="1"/>
    <col min="14855" max="14856" width="8.42578125" style="253" customWidth="1"/>
    <col min="14857" max="14860" width="11.42578125" style="253" customWidth="1"/>
    <col min="14861" max="14862" width="8" style="253" customWidth="1"/>
    <col min="14863" max="14863" width="10.85546875" style="253" customWidth="1"/>
    <col min="14864" max="14864" width="10.140625" style="253" customWidth="1"/>
    <col min="14865" max="14865" width="9.42578125" style="253" customWidth="1"/>
    <col min="14866" max="14867" width="7.5703125" style="253" customWidth="1"/>
    <col min="14868" max="14868" width="9.42578125" style="253" customWidth="1"/>
    <col min="14869" max="14869" width="10.28515625" style="253" customWidth="1"/>
    <col min="14870" max="14870" width="10.85546875" style="253" customWidth="1"/>
    <col min="14871" max="15104" width="9.140625" style="253"/>
    <col min="15105" max="15105" width="4.140625" style="253" customWidth="1"/>
    <col min="15106" max="15106" width="8.85546875" style="253" customWidth="1"/>
    <col min="15107" max="15107" width="18.28515625" style="253" customWidth="1"/>
    <col min="15108" max="15108" width="16.42578125" style="253" customWidth="1"/>
    <col min="15109" max="15109" width="12.42578125" style="253" customWidth="1"/>
    <col min="15110" max="15110" width="17.7109375" style="253" customWidth="1"/>
    <col min="15111" max="15112" width="8.42578125" style="253" customWidth="1"/>
    <col min="15113" max="15116" width="11.42578125" style="253" customWidth="1"/>
    <col min="15117" max="15118" width="8" style="253" customWidth="1"/>
    <col min="15119" max="15119" width="10.85546875" style="253" customWidth="1"/>
    <col min="15120" max="15120" width="10.140625" style="253" customWidth="1"/>
    <col min="15121" max="15121" width="9.42578125" style="253" customWidth="1"/>
    <col min="15122" max="15123" width="7.5703125" style="253" customWidth="1"/>
    <col min="15124" max="15124" width="9.42578125" style="253" customWidth="1"/>
    <col min="15125" max="15125" width="10.28515625" style="253" customWidth="1"/>
    <col min="15126" max="15126" width="10.85546875" style="253" customWidth="1"/>
    <col min="15127" max="15360" width="9.140625" style="253"/>
    <col min="15361" max="15361" width="4.140625" style="253" customWidth="1"/>
    <col min="15362" max="15362" width="8.85546875" style="253" customWidth="1"/>
    <col min="15363" max="15363" width="18.28515625" style="253" customWidth="1"/>
    <col min="15364" max="15364" width="16.42578125" style="253" customWidth="1"/>
    <col min="15365" max="15365" width="12.42578125" style="253" customWidth="1"/>
    <col min="15366" max="15366" width="17.7109375" style="253" customWidth="1"/>
    <col min="15367" max="15368" width="8.42578125" style="253" customWidth="1"/>
    <col min="15369" max="15372" width="11.42578125" style="253" customWidth="1"/>
    <col min="15373" max="15374" width="8" style="253" customWidth="1"/>
    <col min="15375" max="15375" width="10.85546875" style="253" customWidth="1"/>
    <col min="15376" max="15376" width="10.140625" style="253" customWidth="1"/>
    <col min="15377" max="15377" width="9.42578125" style="253" customWidth="1"/>
    <col min="15378" max="15379" width="7.5703125" style="253" customWidth="1"/>
    <col min="15380" max="15380" width="9.42578125" style="253" customWidth="1"/>
    <col min="15381" max="15381" width="10.28515625" style="253" customWidth="1"/>
    <col min="15382" max="15382" width="10.85546875" style="253" customWidth="1"/>
    <col min="15383" max="15616" width="9.140625" style="253"/>
    <col min="15617" max="15617" width="4.140625" style="253" customWidth="1"/>
    <col min="15618" max="15618" width="8.85546875" style="253" customWidth="1"/>
    <col min="15619" max="15619" width="18.28515625" style="253" customWidth="1"/>
    <col min="15620" max="15620" width="16.42578125" style="253" customWidth="1"/>
    <col min="15621" max="15621" width="12.42578125" style="253" customWidth="1"/>
    <col min="15622" max="15622" width="17.7109375" style="253" customWidth="1"/>
    <col min="15623" max="15624" width="8.42578125" style="253" customWidth="1"/>
    <col min="15625" max="15628" width="11.42578125" style="253" customWidth="1"/>
    <col min="15629" max="15630" width="8" style="253" customWidth="1"/>
    <col min="15631" max="15631" width="10.85546875" style="253" customWidth="1"/>
    <col min="15632" max="15632" width="10.140625" style="253" customWidth="1"/>
    <col min="15633" max="15633" width="9.42578125" style="253" customWidth="1"/>
    <col min="15634" max="15635" width="7.5703125" style="253" customWidth="1"/>
    <col min="15636" max="15636" width="9.42578125" style="253" customWidth="1"/>
    <col min="15637" max="15637" width="10.28515625" style="253" customWidth="1"/>
    <col min="15638" max="15638" width="10.85546875" style="253" customWidth="1"/>
    <col min="15639" max="15872" width="9.140625" style="253"/>
    <col min="15873" max="15873" width="4.140625" style="253" customWidth="1"/>
    <col min="15874" max="15874" width="8.85546875" style="253" customWidth="1"/>
    <col min="15875" max="15875" width="18.28515625" style="253" customWidth="1"/>
    <col min="15876" max="15876" width="16.42578125" style="253" customWidth="1"/>
    <col min="15877" max="15877" width="12.42578125" style="253" customWidth="1"/>
    <col min="15878" max="15878" width="17.7109375" style="253" customWidth="1"/>
    <col min="15879" max="15880" width="8.42578125" style="253" customWidth="1"/>
    <col min="15881" max="15884" width="11.42578125" style="253" customWidth="1"/>
    <col min="15885" max="15886" width="8" style="253" customWidth="1"/>
    <col min="15887" max="15887" width="10.85546875" style="253" customWidth="1"/>
    <col min="15888" max="15888" width="10.140625" style="253" customWidth="1"/>
    <col min="15889" max="15889" width="9.42578125" style="253" customWidth="1"/>
    <col min="15890" max="15891" width="7.5703125" style="253" customWidth="1"/>
    <col min="15892" max="15892" width="9.42578125" style="253" customWidth="1"/>
    <col min="15893" max="15893" width="10.28515625" style="253" customWidth="1"/>
    <col min="15894" max="15894" width="10.85546875" style="253" customWidth="1"/>
    <col min="15895" max="16128" width="9.140625" style="253"/>
    <col min="16129" max="16129" width="4.140625" style="253" customWidth="1"/>
    <col min="16130" max="16130" width="8.85546875" style="253" customWidth="1"/>
    <col min="16131" max="16131" width="18.28515625" style="253" customWidth="1"/>
    <col min="16132" max="16132" width="16.42578125" style="253" customWidth="1"/>
    <col min="16133" max="16133" width="12.42578125" style="253" customWidth="1"/>
    <col min="16134" max="16134" width="17.7109375" style="253" customWidth="1"/>
    <col min="16135" max="16136" width="8.42578125" style="253" customWidth="1"/>
    <col min="16137" max="16140" width="11.42578125" style="253" customWidth="1"/>
    <col min="16141" max="16142" width="8" style="253" customWidth="1"/>
    <col min="16143" max="16143" width="10.85546875" style="253" customWidth="1"/>
    <col min="16144" max="16144" width="10.140625" style="253" customWidth="1"/>
    <col min="16145" max="16145" width="9.42578125" style="253" customWidth="1"/>
    <col min="16146" max="16147" width="7.5703125" style="253" customWidth="1"/>
    <col min="16148" max="16148" width="9.42578125" style="253" customWidth="1"/>
    <col min="16149" max="16149" width="10.28515625" style="253" customWidth="1"/>
    <col min="16150" max="16150" width="10.85546875" style="253" customWidth="1"/>
    <col min="16151" max="16384" width="9.140625" style="253"/>
  </cols>
  <sheetData>
    <row r="1" spans="1:30" s="2" customFormat="1" ht="15">
      <c r="A1" s="371"/>
      <c r="P1" s="420" t="s">
        <v>359</v>
      </c>
      <c r="Q1" s="420"/>
      <c r="R1" s="420"/>
      <c r="S1" s="420"/>
      <c r="T1" s="420"/>
      <c r="U1" s="420"/>
      <c r="V1" s="420"/>
      <c r="W1" s="371"/>
      <c r="X1" s="371"/>
      <c r="Y1" s="371"/>
      <c r="Z1" s="371"/>
      <c r="AA1" s="371"/>
      <c r="AB1" s="371"/>
      <c r="AC1" s="371"/>
      <c r="AD1" s="371"/>
    </row>
    <row r="2" spans="1:30" s="2" customFormat="1" ht="15">
      <c r="A2" s="371"/>
      <c r="P2" s="420" t="s">
        <v>385</v>
      </c>
      <c r="Q2" s="420"/>
      <c r="R2" s="420"/>
      <c r="S2" s="420"/>
      <c r="T2" s="420"/>
      <c r="U2" s="420"/>
      <c r="V2" s="420"/>
      <c r="W2" s="371"/>
      <c r="X2" s="371"/>
      <c r="Y2" s="371"/>
      <c r="Z2" s="371"/>
      <c r="AA2" s="371"/>
      <c r="AB2" s="371"/>
      <c r="AC2" s="371"/>
      <c r="AD2" s="371"/>
    </row>
    <row r="3" spans="1:30" s="2" customFormat="1" ht="15">
      <c r="A3" s="371"/>
      <c r="P3" s="420" t="s">
        <v>386</v>
      </c>
      <c r="Q3" s="420"/>
      <c r="R3" s="420"/>
      <c r="S3" s="420"/>
      <c r="T3" s="420"/>
      <c r="U3" s="420"/>
      <c r="V3" s="420"/>
      <c r="W3" s="371"/>
      <c r="X3" s="371"/>
      <c r="Y3" s="371"/>
      <c r="Z3" s="371"/>
      <c r="AA3" s="371"/>
      <c r="AB3" s="371"/>
      <c r="AC3" s="371"/>
      <c r="AD3" s="371"/>
    </row>
    <row r="4" spans="1:30" s="2" customFormat="1" ht="15">
      <c r="A4" s="371"/>
      <c r="P4" s="420" t="s">
        <v>387</v>
      </c>
      <c r="Q4" s="420"/>
      <c r="R4" s="420"/>
      <c r="S4" s="420"/>
      <c r="T4" s="420"/>
      <c r="U4" s="420"/>
      <c r="V4" s="420"/>
      <c r="W4" s="371"/>
      <c r="X4" s="371"/>
      <c r="Y4" s="371"/>
      <c r="Z4" s="371"/>
      <c r="AA4" s="371"/>
      <c r="AB4" s="371"/>
      <c r="AC4" s="371"/>
      <c r="AD4" s="371"/>
    </row>
    <row r="5" spans="1:30" s="2" customFormat="1" ht="15">
      <c r="P5" s="420" t="s">
        <v>399</v>
      </c>
      <c r="Q5" s="420"/>
      <c r="R5" s="420"/>
      <c r="S5" s="420"/>
      <c r="T5" s="420"/>
      <c r="U5" s="420"/>
      <c r="V5" s="420"/>
      <c r="W5" s="371"/>
      <c r="X5" s="371"/>
      <c r="Y5" s="371"/>
      <c r="Z5" s="371"/>
      <c r="AA5" s="371"/>
      <c r="AB5" s="371"/>
      <c r="AC5" s="371"/>
      <c r="AD5" s="371"/>
    </row>
    <row r="6" spans="1:30" s="2" customFormat="1" ht="15">
      <c r="P6" s="420"/>
      <c r="Q6" s="420"/>
      <c r="R6" s="420"/>
      <c r="S6" s="420"/>
      <c r="T6" s="420"/>
      <c r="U6" s="420"/>
      <c r="V6" s="420"/>
      <c r="W6" s="371"/>
      <c r="X6" s="371"/>
      <c r="Y6" s="371"/>
      <c r="Z6" s="371"/>
      <c r="AA6" s="371"/>
      <c r="AB6" s="371"/>
      <c r="AC6" s="371"/>
      <c r="AD6" s="371"/>
    </row>
    <row r="7" spans="1:30" s="2" customFormat="1" ht="15">
      <c r="A7" s="4"/>
      <c r="P7" s="420"/>
      <c r="Q7" s="420"/>
      <c r="R7" s="420"/>
      <c r="S7" s="420"/>
      <c r="T7" s="420"/>
      <c r="U7" s="420"/>
      <c r="V7" s="420"/>
      <c r="W7" s="371"/>
      <c r="X7" s="371"/>
      <c r="Y7" s="371"/>
      <c r="Z7" s="371"/>
      <c r="AA7" s="371"/>
      <c r="AB7" s="371"/>
      <c r="AC7" s="371"/>
      <c r="AD7" s="371"/>
    </row>
    <row r="8" spans="1:30" s="89" customFormat="1" ht="15" customHeight="1"/>
    <row r="9" spans="1:30" ht="54" customHeight="1">
      <c r="A9" s="496" t="s">
        <v>286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</row>
    <row r="10" spans="1:30" ht="16.5" customHeight="1">
      <c r="A10" s="497" t="s">
        <v>287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</row>
    <row r="11" spans="1:30" ht="16.5" customHeight="1">
      <c r="A11" s="489" t="s">
        <v>611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376"/>
      <c r="T11" s="255" t="s">
        <v>288</v>
      </c>
      <c r="U11" s="498" t="s">
        <v>134</v>
      </c>
      <c r="V11" s="499"/>
    </row>
    <row r="12" spans="1:30" ht="16.5" customHeight="1">
      <c r="A12" s="489" t="s">
        <v>289</v>
      </c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376"/>
      <c r="T12" s="255" t="s">
        <v>290</v>
      </c>
      <c r="U12" s="494">
        <v>831</v>
      </c>
      <c r="V12" s="495"/>
    </row>
    <row r="13" spans="1:30" ht="16.5" customHeight="1">
      <c r="A13" s="489" t="s">
        <v>291</v>
      </c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376"/>
      <c r="T13" s="255" t="s">
        <v>165</v>
      </c>
      <c r="U13" s="494"/>
      <c r="V13" s="495"/>
    </row>
    <row r="14" spans="1:30" ht="16.5" customHeight="1">
      <c r="A14" s="489" t="s">
        <v>292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376"/>
      <c r="T14" s="255" t="s">
        <v>165</v>
      </c>
      <c r="U14" s="494"/>
      <c r="V14" s="495"/>
    </row>
    <row r="15" spans="1:30" ht="16.5" customHeight="1">
      <c r="A15" s="489" t="s">
        <v>293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376"/>
      <c r="T15" s="255" t="s">
        <v>165</v>
      </c>
      <c r="U15" s="490" t="s">
        <v>294</v>
      </c>
      <c r="V15" s="491"/>
    </row>
    <row r="16" spans="1:30" ht="16.5" customHeight="1">
      <c r="A16" s="489" t="s">
        <v>295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376"/>
      <c r="T16" s="256" t="s">
        <v>165</v>
      </c>
      <c r="U16" s="490"/>
      <c r="V16" s="491"/>
    </row>
    <row r="17" spans="1:22" ht="16.5" customHeight="1">
      <c r="A17" s="378"/>
      <c r="B17" s="378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377"/>
      <c r="T17" s="378"/>
      <c r="U17" s="490"/>
      <c r="V17" s="491"/>
    </row>
    <row r="18" spans="1:22" ht="16.5" customHeight="1">
      <c r="A18" s="493" t="s">
        <v>296</v>
      </c>
      <c r="B18" s="493"/>
      <c r="C18" s="493"/>
      <c r="D18" s="493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256" t="s">
        <v>176</v>
      </c>
      <c r="U18" s="490">
        <v>383</v>
      </c>
      <c r="V18" s="491"/>
    </row>
    <row r="19" spans="1:22" ht="16.5" customHeight="1">
      <c r="A19" s="378"/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</row>
    <row r="20" spans="1:22" ht="21" customHeight="1">
      <c r="A20" s="489" t="s">
        <v>297</v>
      </c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</row>
    <row r="21" spans="1:22" ht="16.5" customHeight="1">
      <c r="A21" s="378"/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</row>
    <row r="22" spans="1:22" ht="16.5" customHeight="1">
      <c r="A22" s="485" t="s">
        <v>143</v>
      </c>
      <c r="B22" s="485"/>
      <c r="C22" s="485"/>
      <c r="D22" s="485" t="s">
        <v>298</v>
      </c>
      <c r="E22" s="485" t="s">
        <v>145</v>
      </c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</row>
    <row r="23" spans="1:22" ht="16.5" customHeight="1">
      <c r="A23" s="485"/>
      <c r="B23" s="485"/>
      <c r="C23" s="485"/>
      <c r="D23" s="485"/>
      <c r="E23" s="482" t="s">
        <v>568</v>
      </c>
      <c r="F23" s="483"/>
      <c r="G23" s="483"/>
      <c r="H23" s="484"/>
      <c r="I23" s="485" t="s">
        <v>569</v>
      </c>
      <c r="J23" s="485"/>
      <c r="K23" s="485"/>
      <c r="L23" s="485"/>
      <c r="M23" s="485" t="s">
        <v>570</v>
      </c>
      <c r="N23" s="485"/>
      <c r="O23" s="485"/>
      <c r="P23" s="485"/>
      <c r="Q23" s="485"/>
      <c r="R23" s="485" t="s">
        <v>571</v>
      </c>
      <c r="S23" s="485"/>
      <c r="T23" s="485"/>
      <c r="U23" s="485"/>
      <c r="V23" s="485"/>
    </row>
    <row r="24" spans="1:22" ht="16.5" customHeight="1">
      <c r="A24" s="485">
        <v>1</v>
      </c>
      <c r="B24" s="485"/>
      <c r="C24" s="485"/>
      <c r="D24" s="375">
        <v>2</v>
      </c>
      <c r="E24" s="482">
        <v>3</v>
      </c>
      <c r="F24" s="483"/>
      <c r="G24" s="483"/>
      <c r="H24" s="484"/>
      <c r="I24" s="485">
        <v>4</v>
      </c>
      <c r="J24" s="485"/>
      <c r="K24" s="485"/>
      <c r="L24" s="485"/>
      <c r="M24" s="485">
        <v>5</v>
      </c>
      <c r="N24" s="485"/>
      <c r="O24" s="485"/>
      <c r="P24" s="485"/>
      <c r="Q24" s="485"/>
      <c r="R24" s="485">
        <v>6</v>
      </c>
      <c r="S24" s="485"/>
      <c r="T24" s="485"/>
      <c r="U24" s="485"/>
      <c r="V24" s="485"/>
    </row>
    <row r="25" spans="1:22" ht="43.5" customHeight="1">
      <c r="A25" s="486" t="s">
        <v>299</v>
      </c>
      <c r="B25" s="487"/>
      <c r="C25" s="488"/>
      <c r="D25" s="375"/>
      <c r="E25" s="516">
        <v>520.47</v>
      </c>
      <c r="F25" s="517"/>
      <c r="G25" s="517"/>
      <c r="H25" s="518"/>
      <c r="I25" s="516">
        <v>819.92</v>
      </c>
      <c r="J25" s="517"/>
      <c r="K25" s="517"/>
      <c r="L25" s="518"/>
      <c r="M25" s="516">
        <v>568.47</v>
      </c>
      <c r="N25" s="517"/>
      <c r="O25" s="517"/>
      <c r="P25" s="517"/>
      <c r="Q25" s="518"/>
      <c r="R25" s="516">
        <v>432.04</v>
      </c>
      <c r="S25" s="517"/>
      <c r="T25" s="517"/>
      <c r="U25" s="517"/>
      <c r="V25" s="518"/>
    </row>
    <row r="26" spans="1:22" ht="16.5" customHeight="1">
      <c r="A26" s="260"/>
      <c r="B26" s="260"/>
      <c r="C26" s="260" t="s">
        <v>63</v>
      </c>
      <c r="D26" s="375"/>
      <c r="E26" s="482"/>
      <c r="F26" s="483"/>
      <c r="G26" s="483"/>
      <c r="H26" s="484"/>
      <c r="I26" s="482"/>
      <c r="J26" s="483"/>
      <c r="K26" s="483"/>
      <c r="L26" s="484"/>
      <c r="M26" s="482"/>
      <c r="N26" s="483"/>
      <c r="O26" s="483"/>
      <c r="P26" s="483"/>
      <c r="Q26" s="484"/>
      <c r="R26" s="482"/>
      <c r="S26" s="483"/>
      <c r="T26" s="483"/>
      <c r="U26" s="483"/>
      <c r="V26" s="484"/>
    </row>
    <row r="27" spans="1:22" ht="16.5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</row>
    <row r="28" spans="1:22" ht="28.5" customHeight="1">
      <c r="A28" s="470" t="s">
        <v>300</v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</row>
    <row r="29" spans="1:22" ht="3.75" customHeight="1"/>
    <row r="30" spans="1:22" s="261" customFormat="1" ht="42" customHeight="1">
      <c r="A30" s="475" t="s">
        <v>48</v>
      </c>
      <c r="B30" s="475" t="s">
        <v>301</v>
      </c>
      <c r="C30" s="466" t="s">
        <v>302</v>
      </c>
      <c r="D30" s="466"/>
      <c r="E30" s="475" t="s">
        <v>303</v>
      </c>
      <c r="F30" s="509" t="s">
        <v>304</v>
      </c>
      <c r="G30" s="512" t="s">
        <v>305</v>
      </c>
      <c r="H30" s="512"/>
      <c r="I30" s="512"/>
      <c r="J30" s="512"/>
      <c r="K30" s="512"/>
      <c r="L30" s="509" t="s">
        <v>306</v>
      </c>
      <c r="M30" s="512" t="s">
        <v>307</v>
      </c>
      <c r="N30" s="512"/>
      <c r="O30" s="512"/>
      <c r="P30" s="512"/>
      <c r="Q30" s="512"/>
      <c r="R30" s="513" t="s">
        <v>308</v>
      </c>
      <c r="S30" s="514"/>
      <c r="T30" s="514"/>
      <c r="U30" s="514"/>
      <c r="V30" s="515"/>
    </row>
    <row r="31" spans="1:22" s="261" customFormat="1" ht="30.75" customHeight="1">
      <c r="A31" s="476"/>
      <c r="B31" s="476"/>
      <c r="C31" s="466"/>
      <c r="D31" s="466"/>
      <c r="E31" s="476"/>
      <c r="F31" s="510"/>
      <c r="G31" s="512" t="s">
        <v>170</v>
      </c>
      <c r="H31" s="509" t="s">
        <v>353</v>
      </c>
      <c r="I31" s="512" t="s">
        <v>309</v>
      </c>
      <c r="J31" s="512"/>
      <c r="K31" s="512"/>
      <c r="L31" s="510"/>
      <c r="M31" s="512" t="s">
        <v>170</v>
      </c>
      <c r="N31" s="509" t="s">
        <v>355</v>
      </c>
      <c r="O31" s="512" t="s">
        <v>309</v>
      </c>
      <c r="P31" s="512"/>
      <c r="Q31" s="512"/>
      <c r="R31" s="509" t="s">
        <v>170</v>
      </c>
      <c r="S31" s="509" t="s">
        <v>355</v>
      </c>
      <c r="T31" s="512" t="s">
        <v>309</v>
      </c>
      <c r="U31" s="512"/>
      <c r="V31" s="512"/>
    </row>
    <row r="32" spans="1:22" s="261" customFormat="1" ht="50.25" customHeight="1">
      <c r="A32" s="476"/>
      <c r="B32" s="476"/>
      <c r="C32" s="478" t="s">
        <v>310</v>
      </c>
      <c r="D32" s="478" t="s">
        <v>311</v>
      </c>
      <c r="E32" s="476"/>
      <c r="F32" s="510"/>
      <c r="G32" s="512"/>
      <c r="H32" s="510"/>
      <c r="I32" s="512" t="s">
        <v>354</v>
      </c>
      <c r="J32" s="512" t="s">
        <v>39</v>
      </c>
      <c r="K32" s="512" t="s">
        <v>40</v>
      </c>
      <c r="L32" s="510"/>
      <c r="M32" s="512"/>
      <c r="N32" s="510"/>
      <c r="O32" s="512" t="s">
        <v>354</v>
      </c>
      <c r="P32" s="512" t="s">
        <v>39</v>
      </c>
      <c r="Q32" s="512" t="s">
        <v>40</v>
      </c>
      <c r="R32" s="510"/>
      <c r="S32" s="510"/>
      <c r="T32" s="512" t="s">
        <v>354</v>
      </c>
      <c r="U32" s="512" t="s">
        <v>39</v>
      </c>
      <c r="V32" s="512" t="s">
        <v>40</v>
      </c>
    </row>
    <row r="33" spans="1:97" s="261" customFormat="1" ht="27.75" customHeight="1">
      <c r="A33" s="477"/>
      <c r="B33" s="477"/>
      <c r="C33" s="478"/>
      <c r="D33" s="478"/>
      <c r="E33" s="477"/>
      <c r="F33" s="511"/>
      <c r="G33" s="512"/>
      <c r="H33" s="511"/>
      <c r="I33" s="512"/>
      <c r="J33" s="512"/>
      <c r="K33" s="512"/>
      <c r="L33" s="511"/>
      <c r="M33" s="512"/>
      <c r="N33" s="511"/>
      <c r="O33" s="512"/>
      <c r="P33" s="512"/>
      <c r="Q33" s="512"/>
      <c r="R33" s="511"/>
      <c r="S33" s="511"/>
      <c r="T33" s="512"/>
      <c r="U33" s="512"/>
      <c r="V33" s="512"/>
    </row>
    <row r="34" spans="1:97" s="261" customFormat="1" ht="15" customHeight="1">
      <c r="A34" s="262" t="s">
        <v>312</v>
      </c>
      <c r="B34" s="262" t="s">
        <v>148</v>
      </c>
      <c r="C34" s="262" t="s">
        <v>149</v>
      </c>
      <c r="D34" s="262" t="s">
        <v>150</v>
      </c>
      <c r="E34" s="262" t="s">
        <v>151</v>
      </c>
      <c r="F34" s="262" t="s">
        <v>152</v>
      </c>
      <c r="G34" s="262" t="s">
        <v>313</v>
      </c>
      <c r="H34" s="262"/>
      <c r="I34" s="262" t="s">
        <v>314</v>
      </c>
      <c r="J34" s="262" t="s">
        <v>315</v>
      </c>
      <c r="K34" s="262" t="s">
        <v>316</v>
      </c>
      <c r="L34" s="262" t="s">
        <v>317</v>
      </c>
      <c r="M34" s="262" t="s">
        <v>318</v>
      </c>
      <c r="N34" s="262"/>
      <c r="O34" s="262" t="s">
        <v>319</v>
      </c>
      <c r="P34" s="262" t="s">
        <v>320</v>
      </c>
      <c r="Q34" s="262" t="s">
        <v>321</v>
      </c>
      <c r="R34" s="262" t="s">
        <v>322</v>
      </c>
      <c r="S34" s="262"/>
      <c r="T34" s="262" t="s">
        <v>323</v>
      </c>
      <c r="U34" s="262" t="s">
        <v>324</v>
      </c>
      <c r="V34" s="262" t="s">
        <v>325</v>
      </c>
    </row>
    <row r="35" spans="1:97" s="261" customFormat="1" ht="75" customHeight="1">
      <c r="A35" s="359" t="s">
        <v>312</v>
      </c>
      <c r="B35" s="400" t="s">
        <v>624</v>
      </c>
      <c r="C35" s="396" t="s">
        <v>546</v>
      </c>
      <c r="D35" s="396" t="s">
        <v>547</v>
      </c>
      <c r="E35" s="396" t="s">
        <v>548</v>
      </c>
      <c r="F35" s="359" t="s">
        <v>549</v>
      </c>
      <c r="G35" s="359"/>
      <c r="H35" s="359"/>
      <c r="I35" s="359" t="s">
        <v>550</v>
      </c>
      <c r="J35" s="359" t="s">
        <v>550</v>
      </c>
      <c r="K35" s="359" t="s">
        <v>550</v>
      </c>
      <c r="L35" s="359"/>
      <c r="M35" s="359"/>
      <c r="N35" s="359"/>
      <c r="O35" s="359" t="s">
        <v>551</v>
      </c>
      <c r="P35" s="359" t="s">
        <v>551</v>
      </c>
      <c r="Q35" s="359" t="s">
        <v>551</v>
      </c>
      <c r="R35" s="359"/>
      <c r="S35" s="359"/>
      <c r="T35" s="363">
        <f>I35*O35</f>
        <v>4200.5599999999995</v>
      </c>
      <c r="U35" s="389">
        <f>J35*P35</f>
        <v>4200.5599999999995</v>
      </c>
      <c r="V35" s="363">
        <f>K35*Q35</f>
        <v>4200.5599999999995</v>
      </c>
    </row>
    <row r="36" spans="1:97" s="261" customFormat="1" ht="66" customHeight="1">
      <c r="A36" s="359" t="s">
        <v>148</v>
      </c>
      <c r="B36" s="400" t="s">
        <v>626</v>
      </c>
      <c r="C36" s="396" t="s">
        <v>546</v>
      </c>
      <c r="D36" s="396" t="s">
        <v>547</v>
      </c>
      <c r="E36" s="396" t="s">
        <v>552</v>
      </c>
      <c r="F36" s="359" t="s">
        <v>658</v>
      </c>
      <c r="G36" s="359"/>
      <c r="H36" s="359"/>
      <c r="I36" s="359" t="s">
        <v>149</v>
      </c>
      <c r="J36" s="359" t="s">
        <v>149</v>
      </c>
      <c r="K36" s="359" t="s">
        <v>149</v>
      </c>
      <c r="L36" s="359"/>
      <c r="M36" s="359"/>
      <c r="N36" s="359"/>
      <c r="O36" s="359" t="s">
        <v>554</v>
      </c>
      <c r="P36" s="359" t="s">
        <v>554</v>
      </c>
      <c r="Q36" s="359" t="s">
        <v>554</v>
      </c>
      <c r="R36" s="359"/>
      <c r="S36" s="359"/>
      <c r="T36" s="363">
        <f t="shared" ref="T36:V38" si="0">I36*O36</f>
        <v>5499.99</v>
      </c>
      <c r="U36" s="363">
        <f t="shared" si="0"/>
        <v>5499.99</v>
      </c>
      <c r="V36" s="363">
        <f t="shared" si="0"/>
        <v>5499.99</v>
      </c>
    </row>
    <row r="37" spans="1:97" s="261" customFormat="1" ht="67.5" customHeight="1">
      <c r="A37" s="359" t="s">
        <v>149</v>
      </c>
      <c r="B37" s="400" t="s">
        <v>627</v>
      </c>
      <c r="C37" s="396" t="s">
        <v>546</v>
      </c>
      <c r="D37" s="396" t="s">
        <v>547</v>
      </c>
      <c r="E37" s="396" t="s">
        <v>555</v>
      </c>
      <c r="F37" s="359" t="s">
        <v>556</v>
      </c>
      <c r="G37" s="359"/>
      <c r="H37" s="359"/>
      <c r="I37" s="359" t="s">
        <v>312</v>
      </c>
      <c r="J37" s="359" t="s">
        <v>312</v>
      </c>
      <c r="K37" s="359" t="s">
        <v>312</v>
      </c>
      <c r="L37" s="359"/>
      <c r="M37" s="359"/>
      <c r="N37" s="359"/>
      <c r="O37" s="359" t="s">
        <v>557</v>
      </c>
      <c r="P37" s="359" t="s">
        <v>561</v>
      </c>
      <c r="Q37" s="359" t="s">
        <v>561</v>
      </c>
      <c r="R37" s="359"/>
      <c r="S37" s="359"/>
      <c r="T37" s="363">
        <f t="shared" si="0"/>
        <v>99994</v>
      </c>
      <c r="U37" s="363">
        <v>79994</v>
      </c>
      <c r="V37" s="363">
        <v>79994</v>
      </c>
    </row>
    <row r="38" spans="1:97" s="263" customFormat="1" ht="84" customHeight="1">
      <c r="A38" s="359" t="s">
        <v>150</v>
      </c>
      <c r="B38" s="400" t="s">
        <v>628</v>
      </c>
      <c r="C38" s="396" t="s">
        <v>546</v>
      </c>
      <c r="D38" s="396" t="s">
        <v>547</v>
      </c>
      <c r="E38" s="397" t="s">
        <v>558</v>
      </c>
      <c r="F38" s="360" t="s">
        <v>559</v>
      </c>
      <c r="G38" s="360"/>
      <c r="H38" s="360"/>
      <c r="I38" s="360">
        <v>1</v>
      </c>
      <c r="J38" s="360">
        <v>1</v>
      </c>
      <c r="K38" s="360">
        <v>1</v>
      </c>
      <c r="L38" s="360"/>
      <c r="M38" s="364"/>
      <c r="N38" s="364"/>
      <c r="O38" s="364">
        <v>78070</v>
      </c>
      <c r="P38" s="364">
        <v>78070</v>
      </c>
      <c r="Q38" s="364">
        <v>78070</v>
      </c>
      <c r="R38" s="364"/>
      <c r="S38" s="364"/>
      <c r="T38" s="363">
        <f t="shared" si="0"/>
        <v>78070</v>
      </c>
      <c r="U38" s="389">
        <f t="shared" si="0"/>
        <v>78070</v>
      </c>
      <c r="V38" s="363">
        <f t="shared" si="0"/>
        <v>78070</v>
      </c>
    </row>
    <row r="39" spans="1:97" s="263" customFormat="1" ht="14.25" customHeight="1">
      <c r="A39" s="467"/>
      <c r="B39" s="468"/>
      <c r="C39" s="468"/>
      <c r="D39" s="468"/>
      <c r="E39" s="468"/>
      <c r="F39" s="469"/>
      <c r="G39" s="360"/>
      <c r="H39" s="360"/>
      <c r="I39" s="360"/>
      <c r="J39" s="360"/>
      <c r="K39" s="360"/>
      <c r="L39" s="360" t="s">
        <v>178</v>
      </c>
      <c r="M39" s="364" t="s">
        <v>178</v>
      </c>
      <c r="N39" s="364"/>
      <c r="O39" s="364" t="s">
        <v>178</v>
      </c>
      <c r="P39" s="364" t="s">
        <v>178</v>
      </c>
      <c r="Q39" s="364" t="s">
        <v>178</v>
      </c>
      <c r="R39" s="364"/>
      <c r="S39" s="364"/>
      <c r="T39" s="363">
        <f>SUM(T35:T38)</f>
        <v>187764.55</v>
      </c>
      <c r="U39" s="363">
        <f>SUM(U35:U38)</f>
        <v>167764.54999999999</v>
      </c>
      <c r="V39" s="363">
        <f>SUM(V35:V38)</f>
        <v>167764.54999999999</v>
      </c>
    </row>
    <row r="40" spans="1:97" s="263" customFormat="1" ht="71.25" customHeight="1">
      <c r="A40" s="380" t="s">
        <v>151</v>
      </c>
      <c r="B40" s="400" t="s">
        <v>629</v>
      </c>
      <c r="C40" s="396" t="s">
        <v>562</v>
      </c>
      <c r="D40" s="396" t="s">
        <v>563</v>
      </c>
      <c r="E40" s="396" t="s">
        <v>606</v>
      </c>
      <c r="F40" s="359" t="s">
        <v>603</v>
      </c>
      <c r="G40" s="360"/>
      <c r="H40" s="360"/>
      <c r="I40" s="360"/>
      <c r="J40" s="360">
        <v>20</v>
      </c>
      <c r="K40" s="360">
        <v>20</v>
      </c>
      <c r="L40" s="360"/>
      <c r="M40" s="364"/>
      <c r="N40" s="364"/>
      <c r="O40" s="364"/>
      <c r="P40" s="364">
        <v>500</v>
      </c>
      <c r="Q40" s="364">
        <v>500</v>
      </c>
      <c r="R40" s="364"/>
      <c r="S40" s="364"/>
      <c r="T40" s="363"/>
      <c r="U40" s="363">
        <v>10000</v>
      </c>
      <c r="V40" s="363">
        <v>10000</v>
      </c>
    </row>
    <row r="41" spans="1:97" s="263" customFormat="1" ht="14.25" customHeight="1">
      <c r="A41" s="467" t="s">
        <v>564</v>
      </c>
      <c r="B41" s="468"/>
      <c r="C41" s="468"/>
      <c r="D41" s="468"/>
      <c r="E41" s="468"/>
      <c r="F41" s="469"/>
      <c r="G41" s="360"/>
      <c r="H41" s="360"/>
      <c r="I41" s="360"/>
      <c r="J41" s="360"/>
      <c r="K41" s="360"/>
      <c r="L41" s="360" t="s">
        <v>178</v>
      </c>
      <c r="M41" s="364" t="s">
        <v>178</v>
      </c>
      <c r="N41" s="364"/>
      <c r="O41" s="364" t="s">
        <v>178</v>
      </c>
      <c r="P41" s="364" t="s">
        <v>178</v>
      </c>
      <c r="Q41" s="364" t="s">
        <v>178</v>
      </c>
      <c r="R41" s="364"/>
      <c r="S41" s="364"/>
      <c r="T41" s="363"/>
      <c r="U41" s="363">
        <v>10000</v>
      </c>
      <c r="V41" s="363">
        <v>10000</v>
      </c>
    </row>
    <row r="42" spans="1:97" s="263" customFormat="1" ht="81.75" customHeight="1">
      <c r="A42" s="395" t="s">
        <v>152</v>
      </c>
      <c r="B42" s="401" t="s">
        <v>630</v>
      </c>
      <c r="C42" s="398" t="s">
        <v>607</v>
      </c>
      <c r="D42" s="398" t="s">
        <v>608</v>
      </c>
      <c r="E42" s="398" t="s">
        <v>612</v>
      </c>
      <c r="F42" s="395" t="s">
        <v>613</v>
      </c>
      <c r="G42" s="379"/>
      <c r="H42" s="379"/>
      <c r="I42" s="379">
        <v>20</v>
      </c>
      <c r="J42" s="379">
        <v>20</v>
      </c>
      <c r="K42" s="379">
        <v>20</v>
      </c>
      <c r="L42" s="379"/>
      <c r="M42" s="394"/>
      <c r="N42" s="394"/>
      <c r="O42" s="394">
        <v>250</v>
      </c>
      <c r="P42" s="394">
        <v>250</v>
      </c>
      <c r="Q42" s="394">
        <v>250</v>
      </c>
      <c r="R42" s="394"/>
      <c r="S42" s="394"/>
      <c r="T42" s="389">
        <v>5000</v>
      </c>
      <c r="U42" s="389">
        <v>5000</v>
      </c>
      <c r="V42" s="389">
        <v>5000</v>
      </c>
    </row>
    <row r="43" spans="1:97" s="263" customFormat="1" ht="14.25" customHeight="1">
      <c r="A43" s="467" t="s">
        <v>633</v>
      </c>
      <c r="B43" s="468"/>
      <c r="C43" s="468"/>
      <c r="D43" s="468"/>
      <c r="E43" s="468"/>
      <c r="F43" s="469"/>
      <c r="G43" s="360"/>
      <c r="H43" s="360"/>
      <c r="I43" s="360"/>
      <c r="J43" s="360"/>
      <c r="K43" s="360"/>
      <c r="L43" s="360" t="s">
        <v>178</v>
      </c>
      <c r="M43" s="364" t="s">
        <v>178</v>
      </c>
      <c r="N43" s="364"/>
      <c r="O43" s="364" t="s">
        <v>178</v>
      </c>
      <c r="P43" s="364" t="s">
        <v>178</v>
      </c>
      <c r="Q43" s="364" t="s">
        <v>178</v>
      </c>
      <c r="R43" s="364"/>
      <c r="S43" s="364"/>
      <c r="T43" s="363">
        <v>5000</v>
      </c>
      <c r="U43" s="363">
        <v>5000</v>
      </c>
      <c r="V43" s="363">
        <v>5000</v>
      </c>
    </row>
    <row r="44" spans="1:97" s="263" customFormat="1" ht="43.5" customHeight="1">
      <c r="A44" s="380" t="s">
        <v>313</v>
      </c>
      <c r="B44" s="400" t="s">
        <v>631</v>
      </c>
      <c r="C44" s="396" t="s">
        <v>562</v>
      </c>
      <c r="D44" s="396" t="s">
        <v>563</v>
      </c>
      <c r="E44" s="396" t="s">
        <v>566</v>
      </c>
      <c r="F44" s="373" t="s">
        <v>567</v>
      </c>
      <c r="G44" s="360"/>
      <c r="H44" s="360"/>
      <c r="I44" s="360"/>
      <c r="J44" s="360">
        <v>1</v>
      </c>
      <c r="K44" s="360">
        <v>1</v>
      </c>
      <c r="L44" s="360"/>
      <c r="M44" s="364"/>
      <c r="N44" s="364"/>
      <c r="O44" s="364"/>
      <c r="P44" s="364">
        <v>10000</v>
      </c>
      <c r="Q44" s="364">
        <v>10000</v>
      </c>
      <c r="R44" s="364"/>
      <c r="S44" s="364"/>
      <c r="T44" s="363"/>
      <c r="U44" s="363">
        <v>10000</v>
      </c>
      <c r="V44" s="363">
        <v>10000</v>
      </c>
    </row>
    <row r="45" spans="1:97" s="89" customFormat="1" ht="18" customHeight="1">
      <c r="A45" s="467" t="s">
        <v>565</v>
      </c>
      <c r="B45" s="468"/>
      <c r="C45" s="468"/>
      <c r="D45" s="468"/>
      <c r="E45" s="468"/>
      <c r="F45" s="469"/>
      <c r="G45" s="360"/>
      <c r="H45" s="360"/>
      <c r="I45" s="360"/>
      <c r="J45" s="360"/>
      <c r="K45" s="360"/>
      <c r="L45" s="360" t="s">
        <v>178</v>
      </c>
      <c r="M45" s="364" t="s">
        <v>178</v>
      </c>
      <c r="N45" s="364"/>
      <c r="O45" s="364" t="s">
        <v>178</v>
      </c>
      <c r="P45" s="364" t="s">
        <v>178</v>
      </c>
      <c r="Q45" s="364" t="s">
        <v>178</v>
      </c>
      <c r="R45" s="364"/>
      <c r="S45" s="364"/>
      <c r="T45" s="363"/>
      <c r="U45" s="363">
        <v>10000</v>
      </c>
      <c r="V45" s="363">
        <v>10000</v>
      </c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</row>
    <row r="46" spans="1:97" s="89" customFormat="1" ht="18" customHeight="1">
      <c r="A46" s="506" t="s">
        <v>634</v>
      </c>
      <c r="B46" s="507"/>
      <c r="C46" s="507"/>
      <c r="D46" s="507"/>
      <c r="E46" s="507"/>
      <c r="F46" s="508"/>
      <c r="G46" s="383"/>
      <c r="H46" s="383"/>
      <c r="I46" s="383"/>
      <c r="J46" s="383"/>
      <c r="K46" s="383"/>
      <c r="L46" s="383" t="s">
        <v>178</v>
      </c>
      <c r="M46" s="384" t="s">
        <v>178</v>
      </c>
      <c r="N46" s="384"/>
      <c r="O46" s="384" t="s">
        <v>178</v>
      </c>
      <c r="P46" s="384" t="s">
        <v>178</v>
      </c>
      <c r="Q46" s="384" t="s">
        <v>178</v>
      </c>
      <c r="R46" s="384"/>
      <c r="S46" s="384"/>
      <c r="T46" s="385">
        <f>T39+T43</f>
        <v>192764.55</v>
      </c>
      <c r="U46" s="385">
        <f>U39+U41+U43+U45</f>
        <v>192764.55</v>
      </c>
      <c r="V46" s="385">
        <f>V39+V41+V43+V45</f>
        <v>192764.55</v>
      </c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</row>
    <row r="47" spans="1:97" s="89" customFormat="1" ht="63.75" customHeight="1">
      <c r="A47" s="380" t="s">
        <v>312</v>
      </c>
      <c r="B47" s="400" t="s">
        <v>632</v>
      </c>
      <c r="C47" s="396" t="s">
        <v>572</v>
      </c>
      <c r="D47" s="361"/>
      <c r="E47" s="396" t="s">
        <v>548</v>
      </c>
      <c r="F47" s="362" t="s">
        <v>573</v>
      </c>
      <c r="G47" s="360"/>
      <c r="H47" s="360"/>
      <c r="I47" s="360">
        <v>16872</v>
      </c>
      <c r="J47" s="360">
        <v>16854</v>
      </c>
      <c r="K47" s="360">
        <v>8206</v>
      </c>
      <c r="L47" s="360"/>
      <c r="M47" s="364"/>
      <c r="N47" s="364"/>
      <c r="O47" s="364">
        <v>5.77</v>
      </c>
      <c r="P47" s="364">
        <v>5.77</v>
      </c>
      <c r="Q47" s="364">
        <v>5.77</v>
      </c>
      <c r="R47" s="364"/>
      <c r="S47" s="364"/>
      <c r="T47" s="363">
        <f>I47*O47</f>
        <v>97351.439999999988</v>
      </c>
      <c r="U47" s="363">
        <v>97250</v>
      </c>
      <c r="V47" s="363">
        <v>47351</v>
      </c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</row>
    <row r="48" spans="1:97" s="89" customFormat="1" ht="52.5" customHeight="1">
      <c r="A48" s="380" t="s">
        <v>148</v>
      </c>
      <c r="B48" s="400" t="s">
        <v>635</v>
      </c>
      <c r="C48" s="396" t="s">
        <v>572</v>
      </c>
      <c r="D48" s="361"/>
      <c r="E48" s="396" t="s">
        <v>576</v>
      </c>
      <c r="F48" s="362" t="s">
        <v>577</v>
      </c>
      <c r="G48" s="360"/>
      <c r="H48" s="360"/>
      <c r="I48" s="360">
        <v>12</v>
      </c>
      <c r="J48" s="360">
        <v>12</v>
      </c>
      <c r="K48" s="360">
        <v>12</v>
      </c>
      <c r="L48" s="360"/>
      <c r="M48" s="364"/>
      <c r="N48" s="364"/>
      <c r="O48" s="364">
        <v>6620</v>
      </c>
      <c r="P48" s="364">
        <v>6620</v>
      </c>
      <c r="Q48" s="364">
        <v>6620</v>
      </c>
      <c r="R48" s="364"/>
      <c r="S48" s="364"/>
      <c r="T48" s="363">
        <f>I48*O48</f>
        <v>79440</v>
      </c>
      <c r="U48" s="363">
        <f>J48*P48</f>
        <v>79440</v>
      </c>
      <c r="V48" s="363">
        <f>K48*Q48</f>
        <v>79440</v>
      </c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</row>
    <row r="49" spans="1:97" s="89" customFormat="1" ht="98.25" customHeight="1">
      <c r="A49" s="380" t="s">
        <v>149</v>
      </c>
      <c r="B49" s="400" t="s">
        <v>636</v>
      </c>
      <c r="C49" s="396" t="s">
        <v>572</v>
      </c>
      <c r="D49" s="361"/>
      <c r="E49" s="396" t="s">
        <v>579</v>
      </c>
      <c r="F49" s="362" t="s">
        <v>580</v>
      </c>
      <c r="G49" s="360"/>
      <c r="H49" s="360"/>
      <c r="I49" s="360">
        <v>12</v>
      </c>
      <c r="J49" s="360">
        <v>12</v>
      </c>
      <c r="K49" s="360">
        <v>12</v>
      </c>
      <c r="L49" s="360"/>
      <c r="M49" s="364"/>
      <c r="N49" s="364"/>
      <c r="O49" s="364">
        <v>550</v>
      </c>
      <c r="P49" s="364">
        <v>550</v>
      </c>
      <c r="Q49" s="364">
        <v>550</v>
      </c>
      <c r="R49" s="364"/>
      <c r="S49" s="364"/>
      <c r="T49" s="363">
        <f>I49*O49</f>
        <v>6600</v>
      </c>
      <c r="U49" s="363">
        <f>J49*P49</f>
        <v>6600</v>
      </c>
      <c r="V49" s="363">
        <f>K49*Q49</f>
        <v>6600</v>
      </c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</row>
    <row r="50" spans="1:97" s="89" customFormat="1" ht="62.25" customHeight="1">
      <c r="A50" s="380" t="s">
        <v>150</v>
      </c>
      <c r="B50" s="400" t="s">
        <v>637</v>
      </c>
      <c r="C50" s="396" t="s">
        <v>572</v>
      </c>
      <c r="D50" s="361"/>
      <c r="E50" s="396" t="s">
        <v>614</v>
      </c>
      <c r="F50" s="362" t="s">
        <v>615</v>
      </c>
      <c r="G50" s="360"/>
      <c r="H50" s="360"/>
      <c r="I50" s="360">
        <v>1</v>
      </c>
      <c r="J50" s="360"/>
      <c r="K50" s="360"/>
      <c r="L50" s="360"/>
      <c r="M50" s="364"/>
      <c r="N50" s="364"/>
      <c r="O50" s="364">
        <v>23000</v>
      </c>
      <c r="P50" s="364"/>
      <c r="Q50" s="364"/>
      <c r="R50" s="364"/>
      <c r="S50" s="364"/>
      <c r="T50" s="363">
        <f>I50*O50</f>
        <v>23000</v>
      </c>
      <c r="U50" s="363">
        <v>0</v>
      </c>
      <c r="V50" s="363">
        <v>0</v>
      </c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</row>
    <row r="51" spans="1:97" s="89" customFormat="1" ht="64.5" customHeight="1">
      <c r="A51" s="380" t="s">
        <v>151</v>
      </c>
      <c r="B51" s="400" t="s">
        <v>638</v>
      </c>
      <c r="C51" s="396" t="s">
        <v>572</v>
      </c>
      <c r="D51" s="361"/>
      <c r="E51" s="396" t="s">
        <v>552</v>
      </c>
      <c r="F51" s="362" t="s">
        <v>658</v>
      </c>
      <c r="G51" s="360"/>
      <c r="H51" s="360"/>
      <c r="I51" s="360">
        <v>4</v>
      </c>
      <c r="J51" s="360">
        <v>4</v>
      </c>
      <c r="K51" s="360">
        <v>3</v>
      </c>
      <c r="L51" s="360"/>
      <c r="M51" s="364"/>
      <c r="N51" s="364"/>
      <c r="O51" s="364">
        <v>17440</v>
      </c>
      <c r="P51" s="364">
        <v>14480</v>
      </c>
      <c r="Q51" s="364">
        <v>5746</v>
      </c>
      <c r="R51" s="364"/>
      <c r="S51" s="364"/>
      <c r="T51" s="363">
        <v>69760</v>
      </c>
      <c r="U51" s="363">
        <v>57920</v>
      </c>
      <c r="V51" s="363">
        <v>17239</v>
      </c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</row>
    <row r="52" spans="1:97" s="89" customFormat="1" ht="58.5" customHeight="1">
      <c r="A52" s="380" t="s">
        <v>152</v>
      </c>
      <c r="B52" s="400" t="s">
        <v>639</v>
      </c>
      <c r="C52" s="396" t="s">
        <v>572</v>
      </c>
      <c r="D52" s="361"/>
      <c r="E52" s="396" t="s">
        <v>581</v>
      </c>
      <c r="F52" s="362" t="s">
        <v>583</v>
      </c>
      <c r="G52" s="360"/>
      <c r="H52" s="360"/>
      <c r="I52" s="360">
        <v>10</v>
      </c>
      <c r="J52" s="360">
        <v>10</v>
      </c>
      <c r="K52" s="360">
        <v>7</v>
      </c>
      <c r="L52" s="360"/>
      <c r="M52" s="364"/>
      <c r="N52" s="364"/>
      <c r="O52" s="364">
        <v>370</v>
      </c>
      <c r="P52" s="364">
        <v>370</v>
      </c>
      <c r="Q52" s="364">
        <v>370</v>
      </c>
      <c r="R52" s="364"/>
      <c r="S52" s="364"/>
      <c r="T52" s="363">
        <v>3700</v>
      </c>
      <c r="U52" s="363">
        <v>3700</v>
      </c>
      <c r="V52" s="363">
        <v>2600</v>
      </c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3"/>
      <c r="CE52" s="263"/>
      <c r="CF52" s="263"/>
      <c r="CG52" s="263"/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</row>
    <row r="53" spans="1:97" s="89" customFormat="1" ht="61.5" customHeight="1">
      <c r="A53" s="380" t="s">
        <v>313</v>
      </c>
      <c r="B53" s="400" t="s">
        <v>640</v>
      </c>
      <c r="C53" s="396" t="s">
        <v>572</v>
      </c>
      <c r="D53" s="361"/>
      <c r="E53" s="396" t="s">
        <v>582</v>
      </c>
      <c r="F53" s="362" t="s">
        <v>604</v>
      </c>
      <c r="G53" s="360"/>
      <c r="H53" s="360"/>
      <c r="I53" s="360">
        <v>85</v>
      </c>
      <c r="J53" s="360">
        <v>85</v>
      </c>
      <c r="K53" s="360"/>
      <c r="L53" s="360"/>
      <c r="M53" s="364"/>
      <c r="N53" s="364"/>
      <c r="O53" s="364">
        <v>15</v>
      </c>
      <c r="P53" s="364"/>
      <c r="Q53" s="364"/>
      <c r="R53" s="364"/>
      <c r="S53" s="364"/>
      <c r="T53" s="363">
        <v>1300</v>
      </c>
      <c r="U53" s="363">
        <v>1300</v>
      </c>
      <c r="V53" s="363">
        <v>0</v>
      </c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  <c r="BM53" s="263"/>
      <c r="BN53" s="263"/>
      <c r="BO53" s="263"/>
      <c r="BP53" s="263"/>
      <c r="BQ53" s="263"/>
      <c r="BR53" s="263"/>
      <c r="BS53" s="263"/>
      <c r="BT53" s="263"/>
      <c r="BU53" s="263"/>
      <c r="BV53" s="263"/>
      <c r="BW53" s="263"/>
      <c r="BX53" s="263"/>
      <c r="BY53" s="263"/>
      <c r="BZ53" s="263"/>
      <c r="CA53" s="263"/>
      <c r="CB53" s="263"/>
      <c r="CC53" s="263"/>
      <c r="CD53" s="263"/>
      <c r="CE53" s="263"/>
      <c r="CF53" s="263"/>
      <c r="CG53" s="263"/>
      <c r="CH53" s="263"/>
      <c r="CI53" s="263"/>
      <c r="CJ53" s="263"/>
      <c r="CK53" s="263"/>
      <c r="CL53" s="263"/>
      <c r="CM53" s="263"/>
      <c r="CN53" s="263"/>
      <c r="CO53" s="263"/>
      <c r="CP53" s="263"/>
      <c r="CQ53" s="263"/>
      <c r="CR53" s="263"/>
      <c r="CS53" s="263"/>
    </row>
    <row r="54" spans="1:97" s="89" customFormat="1" ht="61.5" customHeight="1">
      <c r="A54" s="380" t="s">
        <v>314</v>
      </c>
      <c r="B54" s="400" t="s">
        <v>647</v>
      </c>
      <c r="C54" s="398" t="s">
        <v>572</v>
      </c>
      <c r="D54" s="361"/>
      <c r="E54" s="396" t="s">
        <v>645</v>
      </c>
      <c r="F54" s="362" t="s">
        <v>646</v>
      </c>
      <c r="G54" s="360"/>
      <c r="H54" s="360"/>
      <c r="I54" s="360">
        <v>12</v>
      </c>
      <c r="J54" s="360"/>
      <c r="K54" s="360"/>
      <c r="L54" s="360"/>
      <c r="M54" s="364"/>
      <c r="N54" s="364"/>
      <c r="O54" s="364">
        <v>1000</v>
      </c>
      <c r="P54" s="364"/>
      <c r="Q54" s="364"/>
      <c r="R54" s="364"/>
      <c r="S54" s="364"/>
      <c r="T54" s="363">
        <v>12000</v>
      </c>
      <c r="U54" s="363">
        <v>12000</v>
      </c>
      <c r="V54" s="3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</row>
    <row r="55" spans="1:97" s="89" customFormat="1" ht="57" customHeight="1">
      <c r="A55" s="380" t="s">
        <v>315</v>
      </c>
      <c r="B55" s="401" t="s">
        <v>648</v>
      </c>
      <c r="C55" s="398" t="s">
        <v>572</v>
      </c>
      <c r="D55" s="392"/>
      <c r="E55" s="398" t="s">
        <v>584</v>
      </c>
      <c r="F55" s="393" t="s">
        <v>585</v>
      </c>
      <c r="G55" s="379"/>
      <c r="H55" s="379"/>
      <c r="I55" s="379">
        <v>908</v>
      </c>
      <c r="J55" s="379">
        <v>491.75</v>
      </c>
      <c r="K55" s="379">
        <v>0</v>
      </c>
      <c r="L55" s="379"/>
      <c r="M55" s="394"/>
      <c r="N55" s="394"/>
      <c r="O55" s="394">
        <v>40</v>
      </c>
      <c r="P55" s="394">
        <v>40</v>
      </c>
      <c r="Q55" s="394"/>
      <c r="R55" s="394"/>
      <c r="S55" s="394"/>
      <c r="T55" s="389">
        <v>36320</v>
      </c>
      <c r="U55" s="389">
        <v>19670</v>
      </c>
      <c r="V55" s="389">
        <v>0</v>
      </c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</row>
    <row r="56" spans="1:97" s="89" customFormat="1" ht="16.5" customHeight="1">
      <c r="A56" s="500" t="s">
        <v>586</v>
      </c>
      <c r="B56" s="501"/>
      <c r="C56" s="501"/>
      <c r="D56" s="501"/>
      <c r="E56" s="501"/>
      <c r="F56" s="502"/>
      <c r="G56" s="383"/>
      <c r="H56" s="383"/>
      <c r="I56" s="383"/>
      <c r="J56" s="383"/>
      <c r="K56" s="383"/>
      <c r="L56" s="383" t="s">
        <v>178</v>
      </c>
      <c r="M56" s="384" t="s">
        <v>178</v>
      </c>
      <c r="N56" s="384"/>
      <c r="O56" s="384" t="s">
        <v>178</v>
      </c>
      <c r="P56" s="384" t="s">
        <v>178</v>
      </c>
      <c r="Q56" s="384" t="s">
        <v>178</v>
      </c>
      <c r="R56" s="384"/>
      <c r="S56" s="384"/>
      <c r="T56" s="385">
        <f>SUM(T47:T55)</f>
        <v>329471.44</v>
      </c>
      <c r="U56" s="385">
        <f>SUM(U47:U55)</f>
        <v>277880</v>
      </c>
      <c r="V56" s="385">
        <f>SUM(V47:V55)</f>
        <v>153230</v>
      </c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</row>
    <row r="57" spans="1:97" s="89" customFormat="1" ht="42.75" customHeight="1">
      <c r="A57" s="380" t="s">
        <v>316</v>
      </c>
      <c r="B57" s="400" t="s">
        <v>649</v>
      </c>
      <c r="C57" s="396" t="s">
        <v>574</v>
      </c>
      <c r="D57" s="396" t="s">
        <v>575</v>
      </c>
      <c r="E57" s="396" t="s">
        <v>548</v>
      </c>
      <c r="F57" s="362" t="s">
        <v>573</v>
      </c>
      <c r="G57" s="360"/>
      <c r="H57" s="360"/>
      <c r="I57" s="360">
        <v>8856</v>
      </c>
      <c r="J57" s="360">
        <v>1733</v>
      </c>
      <c r="K57" s="360">
        <v>1733</v>
      </c>
      <c r="L57" s="360"/>
      <c r="M57" s="364"/>
      <c r="N57" s="364"/>
      <c r="O57" s="364">
        <v>5.77</v>
      </c>
      <c r="P57" s="364">
        <v>5.77</v>
      </c>
      <c r="Q57" s="364">
        <v>5.77</v>
      </c>
      <c r="R57" s="364"/>
      <c r="S57" s="364"/>
      <c r="T57" s="363">
        <v>51100</v>
      </c>
      <c r="U57" s="363">
        <v>10000</v>
      </c>
      <c r="V57" s="363">
        <v>10000</v>
      </c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</row>
    <row r="58" spans="1:97" s="89" customFormat="1" ht="105.75" customHeight="1">
      <c r="A58" s="381" t="s">
        <v>317</v>
      </c>
      <c r="B58" s="400" t="s">
        <v>650</v>
      </c>
      <c r="C58" s="396" t="s">
        <v>587</v>
      </c>
      <c r="D58" s="396" t="s">
        <v>588</v>
      </c>
      <c r="E58" s="396" t="s">
        <v>616</v>
      </c>
      <c r="F58" s="390" t="s">
        <v>617</v>
      </c>
      <c r="G58" s="360"/>
      <c r="H58" s="360"/>
      <c r="I58" s="360">
        <v>2</v>
      </c>
      <c r="J58" s="360">
        <v>2</v>
      </c>
      <c r="K58" s="360">
        <v>2</v>
      </c>
      <c r="L58" s="360"/>
      <c r="M58" s="364"/>
      <c r="N58" s="364"/>
      <c r="O58" s="364">
        <v>5000</v>
      </c>
      <c r="P58" s="364">
        <v>12500</v>
      </c>
      <c r="Q58" s="364">
        <v>12500</v>
      </c>
      <c r="R58" s="364"/>
      <c r="S58" s="364"/>
      <c r="T58" s="363">
        <v>10000</v>
      </c>
      <c r="U58" s="363">
        <v>25000</v>
      </c>
      <c r="V58" s="363">
        <v>25000</v>
      </c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</row>
    <row r="59" spans="1:97" s="89" customFormat="1" ht="67.5" customHeight="1">
      <c r="A59" s="381" t="s">
        <v>318</v>
      </c>
      <c r="B59" s="400" t="s">
        <v>641</v>
      </c>
      <c r="C59" s="396" t="s">
        <v>589</v>
      </c>
      <c r="D59" s="396" t="s">
        <v>590</v>
      </c>
      <c r="E59" s="396" t="s">
        <v>591</v>
      </c>
      <c r="F59" s="381" t="s">
        <v>592</v>
      </c>
      <c r="G59" s="360"/>
      <c r="H59" s="360"/>
      <c r="I59" s="360">
        <v>5</v>
      </c>
      <c r="J59" s="360">
        <v>2</v>
      </c>
      <c r="K59" s="360">
        <v>1</v>
      </c>
      <c r="L59" s="360"/>
      <c r="M59" s="364"/>
      <c r="N59" s="364"/>
      <c r="O59" s="364">
        <v>15860</v>
      </c>
      <c r="P59" s="364">
        <v>12240</v>
      </c>
      <c r="Q59" s="364">
        <v>10000</v>
      </c>
      <c r="R59" s="364"/>
      <c r="S59" s="364"/>
      <c r="T59" s="363">
        <v>79300</v>
      </c>
      <c r="U59" s="363">
        <v>24480</v>
      </c>
      <c r="V59" s="363">
        <v>10000</v>
      </c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</row>
    <row r="60" spans="1:97" s="89" customFormat="1" ht="48.75" customHeight="1">
      <c r="A60" s="381" t="s">
        <v>319</v>
      </c>
      <c r="B60" s="400" t="s">
        <v>651</v>
      </c>
      <c r="C60" s="396" t="s">
        <v>593</v>
      </c>
      <c r="D60" s="396" t="s">
        <v>590</v>
      </c>
      <c r="E60" s="396" t="s">
        <v>618</v>
      </c>
      <c r="F60" s="390" t="s">
        <v>619</v>
      </c>
      <c r="G60" s="360"/>
      <c r="H60" s="360"/>
      <c r="I60" s="360">
        <v>79</v>
      </c>
      <c r="J60" s="360">
        <v>71.5</v>
      </c>
      <c r="K60" s="360">
        <v>50</v>
      </c>
      <c r="L60" s="360"/>
      <c r="M60" s="364"/>
      <c r="N60" s="364"/>
      <c r="O60" s="364">
        <v>200</v>
      </c>
      <c r="P60" s="364">
        <v>200</v>
      </c>
      <c r="Q60" s="364">
        <v>200</v>
      </c>
      <c r="R60" s="364"/>
      <c r="S60" s="364"/>
      <c r="T60" s="363">
        <v>15830</v>
      </c>
      <c r="U60" s="363">
        <v>14300</v>
      </c>
      <c r="V60" s="363">
        <v>10000</v>
      </c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3"/>
      <c r="CE60" s="263"/>
      <c r="CF60" s="263"/>
      <c r="CG60" s="263"/>
      <c r="CH60" s="263"/>
      <c r="CI60" s="26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</row>
    <row r="61" spans="1:97" s="89" customFormat="1" ht="26.25" customHeight="1">
      <c r="A61" s="382" t="s">
        <v>320</v>
      </c>
      <c r="B61" s="402" t="s">
        <v>652</v>
      </c>
      <c r="C61" s="399" t="s">
        <v>594</v>
      </c>
      <c r="D61" s="396" t="s">
        <v>590</v>
      </c>
      <c r="E61" s="399" t="s">
        <v>595</v>
      </c>
      <c r="F61" s="381" t="s">
        <v>596</v>
      </c>
      <c r="G61" s="360"/>
      <c r="H61" s="360"/>
      <c r="I61" s="360">
        <v>400</v>
      </c>
      <c r="J61" s="360">
        <v>740</v>
      </c>
      <c r="K61" s="360">
        <v>560</v>
      </c>
      <c r="L61" s="360"/>
      <c r="M61" s="364"/>
      <c r="N61" s="364"/>
      <c r="O61" s="364">
        <v>27</v>
      </c>
      <c r="P61" s="364">
        <v>27</v>
      </c>
      <c r="Q61" s="364">
        <v>27</v>
      </c>
      <c r="R61" s="364"/>
      <c r="S61" s="364"/>
      <c r="T61" s="363">
        <v>10800</v>
      </c>
      <c r="U61" s="363">
        <v>20000</v>
      </c>
      <c r="V61" s="363">
        <v>15000</v>
      </c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/>
      <c r="CS61" s="263"/>
    </row>
    <row r="62" spans="1:97" s="89" customFormat="1" ht="18" customHeight="1">
      <c r="A62" s="500" t="s">
        <v>597</v>
      </c>
      <c r="B62" s="501"/>
      <c r="C62" s="501"/>
      <c r="D62" s="501"/>
      <c r="E62" s="501"/>
      <c r="F62" s="502"/>
      <c r="G62" s="383"/>
      <c r="H62" s="383"/>
      <c r="I62" s="383"/>
      <c r="J62" s="383"/>
      <c r="K62" s="383"/>
      <c r="L62" s="383" t="s">
        <v>178</v>
      </c>
      <c r="M62" s="384" t="s">
        <v>178</v>
      </c>
      <c r="N62" s="384"/>
      <c r="O62" s="384" t="s">
        <v>178</v>
      </c>
      <c r="P62" s="384" t="s">
        <v>178</v>
      </c>
      <c r="Q62" s="384" t="s">
        <v>178</v>
      </c>
      <c r="R62" s="384"/>
      <c r="S62" s="384"/>
      <c r="T62" s="385">
        <f>SUM(T57:T61)</f>
        <v>167030</v>
      </c>
      <c r="U62" s="385">
        <f t="shared" ref="U62:V62" si="1">SUM(U57:U61)</f>
        <v>93780</v>
      </c>
      <c r="V62" s="385">
        <f t="shared" si="1"/>
        <v>70000</v>
      </c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/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/>
      <c r="CS62" s="263"/>
    </row>
    <row r="63" spans="1:97" s="89" customFormat="1" ht="80.25" customHeight="1">
      <c r="A63" s="381" t="s">
        <v>321</v>
      </c>
      <c r="B63" s="400" t="s">
        <v>653</v>
      </c>
      <c r="C63" s="396" t="s">
        <v>598</v>
      </c>
      <c r="D63" s="396" t="s">
        <v>599</v>
      </c>
      <c r="E63" s="396" t="s">
        <v>620</v>
      </c>
      <c r="F63" s="381" t="s">
        <v>600</v>
      </c>
      <c r="G63" s="360"/>
      <c r="H63" s="360"/>
      <c r="I63" s="360">
        <v>5</v>
      </c>
      <c r="J63" s="360">
        <v>0</v>
      </c>
      <c r="K63" s="360">
        <v>1</v>
      </c>
      <c r="L63" s="360"/>
      <c r="M63" s="364"/>
      <c r="N63" s="364"/>
      <c r="O63" s="364">
        <v>24000</v>
      </c>
      <c r="P63" s="364">
        <v>0</v>
      </c>
      <c r="Q63" s="364">
        <v>5000</v>
      </c>
      <c r="R63" s="364"/>
      <c r="S63" s="364"/>
      <c r="T63" s="363">
        <v>120000</v>
      </c>
      <c r="U63" s="363">
        <v>0</v>
      </c>
      <c r="V63" s="363">
        <v>5000</v>
      </c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3"/>
      <c r="BV63" s="263"/>
      <c r="BW63" s="263"/>
      <c r="BX63" s="263"/>
      <c r="BY63" s="263"/>
      <c r="BZ63" s="263"/>
      <c r="CA63" s="263"/>
      <c r="CB63" s="263"/>
      <c r="CC63" s="263"/>
      <c r="CD63" s="263"/>
      <c r="CE63" s="263"/>
      <c r="CF63" s="263"/>
      <c r="CG63" s="263"/>
      <c r="CH63" s="263"/>
      <c r="CI63" s="263"/>
      <c r="CJ63" s="263"/>
      <c r="CK63" s="263"/>
      <c r="CL63" s="263"/>
      <c r="CM63" s="263"/>
      <c r="CN63" s="263"/>
      <c r="CO63" s="263"/>
      <c r="CP63" s="263"/>
      <c r="CQ63" s="263"/>
      <c r="CR63" s="263"/>
      <c r="CS63" s="263"/>
    </row>
    <row r="64" spans="1:97" s="89" customFormat="1" ht="18" customHeight="1">
      <c r="A64" s="500" t="s">
        <v>601</v>
      </c>
      <c r="B64" s="501"/>
      <c r="C64" s="501"/>
      <c r="D64" s="501"/>
      <c r="E64" s="501"/>
      <c r="F64" s="502"/>
      <c r="G64" s="383"/>
      <c r="H64" s="383"/>
      <c r="I64" s="383"/>
      <c r="J64" s="383"/>
      <c r="K64" s="383"/>
      <c r="L64" s="383" t="s">
        <v>178</v>
      </c>
      <c r="M64" s="384" t="s">
        <v>178</v>
      </c>
      <c r="N64" s="384"/>
      <c r="O64" s="384" t="s">
        <v>178</v>
      </c>
      <c r="P64" s="384" t="s">
        <v>178</v>
      </c>
      <c r="Q64" s="384" t="s">
        <v>178</v>
      </c>
      <c r="R64" s="384"/>
      <c r="S64" s="384"/>
      <c r="T64" s="385">
        <f>SUM(T63)</f>
        <v>120000</v>
      </c>
      <c r="U64" s="385">
        <f t="shared" ref="U64:V64" si="2">SUM(U63)</f>
        <v>0</v>
      </c>
      <c r="V64" s="385">
        <f t="shared" si="2"/>
        <v>5000</v>
      </c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263"/>
      <c r="CH64" s="263"/>
      <c r="CI64" s="263"/>
      <c r="CJ64" s="263"/>
      <c r="CK64" s="263"/>
      <c r="CL64" s="263"/>
      <c r="CM64" s="263"/>
      <c r="CN64" s="263"/>
      <c r="CO64" s="263"/>
      <c r="CP64" s="263"/>
      <c r="CQ64" s="263"/>
      <c r="CR64" s="263"/>
      <c r="CS64" s="263"/>
    </row>
    <row r="65" spans="1:97" s="89" customFormat="1" ht="60" customHeight="1">
      <c r="A65" s="381" t="s">
        <v>322</v>
      </c>
      <c r="B65" s="400" t="s">
        <v>654</v>
      </c>
      <c r="C65" s="396" t="s">
        <v>572</v>
      </c>
      <c r="D65" s="381"/>
      <c r="E65" s="396" t="s">
        <v>602</v>
      </c>
      <c r="F65" s="390" t="s">
        <v>621</v>
      </c>
      <c r="G65" s="360"/>
      <c r="H65" s="360"/>
      <c r="I65" s="360">
        <v>2</v>
      </c>
      <c r="J65" s="360">
        <v>2</v>
      </c>
      <c r="K65" s="360">
        <v>2</v>
      </c>
      <c r="L65" s="360"/>
      <c r="M65" s="364"/>
      <c r="N65" s="364"/>
      <c r="O65" s="364">
        <v>450</v>
      </c>
      <c r="P65" s="364">
        <v>450</v>
      </c>
      <c r="Q65" s="364">
        <v>450</v>
      </c>
      <c r="R65" s="364"/>
      <c r="S65" s="364"/>
      <c r="T65" s="363">
        <v>900</v>
      </c>
      <c r="U65" s="363">
        <v>900</v>
      </c>
      <c r="V65" s="363">
        <v>900</v>
      </c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63"/>
      <c r="BV65" s="263"/>
      <c r="BW65" s="263"/>
      <c r="BX65" s="263"/>
      <c r="BY65" s="263"/>
      <c r="BZ65" s="263"/>
      <c r="CA65" s="263"/>
      <c r="CB65" s="263"/>
      <c r="CC65" s="263"/>
      <c r="CD65" s="263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</row>
    <row r="66" spans="1:97" s="89" customFormat="1" ht="60" customHeight="1">
      <c r="A66" s="381" t="s">
        <v>625</v>
      </c>
      <c r="B66" s="400" t="s">
        <v>655</v>
      </c>
      <c r="C66" s="396" t="s">
        <v>572</v>
      </c>
      <c r="D66" s="381"/>
      <c r="E66" s="396" t="s">
        <v>606</v>
      </c>
      <c r="F66" s="381" t="s">
        <v>603</v>
      </c>
      <c r="G66" s="360"/>
      <c r="H66" s="360"/>
      <c r="I66" s="360">
        <v>1</v>
      </c>
      <c r="J66" s="360">
        <v>1</v>
      </c>
      <c r="K66" s="360">
        <v>1</v>
      </c>
      <c r="L66" s="360"/>
      <c r="M66" s="364"/>
      <c r="N66" s="364"/>
      <c r="O66" s="364">
        <v>3000</v>
      </c>
      <c r="P66" s="364">
        <v>3000</v>
      </c>
      <c r="Q66" s="364">
        <v>3000</v>
      </c>
      <c r="R66" s="364"/>
      <c r="S66" s="364"/>
      <c r="T66" s="363">
        <v>3000</v>
      </c>
      <c r="U66" s="363">
        <v>3000</v>
      </c>
      <c r="V66" s="363">
        <v>3000</v>
      </c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3"/>
      <c r="BJ66" s="263"/>
      <c r="BK66" s="263"/>
      <c r="BL66" s="263"/>
      <c r="BM66" s="263"/>
      <c r="BN66" s="263"/>
      <c r="BO66" s="263"/>
      <c r="BP66" s="263"/>
      <c r="BQ66" s="263"/>
      <c r="BR66" s="263"/>
      <c r="BS66" s="263"/>
      <c r="BT66" s="263"/>
      <c r="BU66" s="263"/>
      <c r="BV66" s="263"/>
      <c r="BW66" s="263"/>
      <c r="BX66" s="263"/>
      <c r="BY66" s="263"/>
      <c r="BZ66" s="263"/>
      <c r="CA66" s="263"/>
      <c r="CB66" s="263"/>
      <c r="CC66" s="263"/>
      <c r="CD66" s="263"/>
      <c r="CE66" s="263"/>
      <c r="CF66" s="263"/>
      <c r="CG66" s="263"/>
      <c r="CH66" s="263"/>
      <c r="CI66" s="263"/>
      <c r="CJ66" s="263"/>
      <c r="CK66" s="263"/>
      <c r="CL66" s="263"/>
      <c r="CM66" s="263"/>
      <c r="CN66" s="263"/>
      <c r="CO66" s="263"/>
      <c r="CP66" s="263"/>
      <c r="CQ66" s="263"/>
      <c r="CR66" s="263"/>
      <c r="CS66" s="263"/>
    </row>
    <row r="67" spans="1:97" s="89" customFormat="1" ht="55.5" customHeight="1">
      <c r="A67" s="381" t="s">
        <v>642</v>
      </c>
      <c r="B67" s="400" t="s">
        <v>656</v>
      </c>
      <c r="C67" s="396" t="s">
        <v>572</v>
      </c>
      <c r="D67" s="381"/>
      <c r="E67" s="396" t="s">
        <v>622</v>
      </c>
      <c r="F67" s="390" t="s">
        <v>623</v>
      </c>
      <c r="G67" s="360"/>
      <c r="H67" s="360"/>
      <c r="I67" s="360">
        <v>1</v>
      </c>
      <c r="J67" s="360">
        <v>1</v>
      </c>
      <c r="K67" s="360">
        <v>1</v>
      </c>
      <c r="L67" s="360"/>
      <c r="M67" s="364"/>
      <c r="N67" s="364"/>
      <c r="O67" s="364">
        <v>7000</v>
      </c>
      <c r="P67" s="364">
        <v>7000</v>
      </c>
      <c r="Q67" s="364">
        <v>7000</v>
      </c>
      <c r="R67" s="364"/>
      <c r="S67" s="364"/>
      <c r="T67" s="363">
        <v>7000</v>
      </c>
      <c r="U67" s="363">
        <v>7000</v>
      </c>
      <c r="V67" s="363">
        <v>7000</v>
      </c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3"/>
      <c r="BV67" s="263"/>
      <c r="BW67" s="263"/>
      <c r="BX67" s="263"/>
      <c r="BY67" s="263"/>
      <c r="BZ67" s="263"/>
      <c r="CA67" s="263"/>
      <c r="CB67" s="263"/>
      <c r="CC67" s="263"/>
      <c r="CD67" s="263"/>
      <c r="CE67" s="263"/>
      <c r="CF67" s="263"/>
      <c r="CG67" s="263"/>
      <c r="CH67" s="263"/>
      <c r="CI67" s="263"/>
      <c r="CJ67" s="263"/>
      <c r="CK67" s="263"/>
      <c r="CL67" s="263"/>
      <c r="CM67" s="263"/>
      <c r="CN67" s="263"/>
      <c r="CO67" s="263"/>
      <c r="CP67" s="263"/>
      <c r="CQ67" s="263"/>
      <c r="CR67" s="263"/>
      <c r="CS67" s="263"/>
    </row>
    <row r="68" spans="1:97" s="89" customFormat="1" ht="66.75" customHeight="1">
      <c r="A68" s="381" t="s">
        <v>643</v>
      </c>
      <c r="B68" s="400" t="s">
        <v>657</v>
      </c>
      <c r="C68" s="396" t="s">
        <v>572</v>
      </c>
      <c r="D68" s="361"/>
      <c r="E68" s="396" t="s">
        <v>581</v>
      </c>
      <c r="F68" s="362" t="s">
        <v>583</v>
      </c>
      <c r="G68" s="360"/>
      <c r="H68" s="360"/>
      <c r="I68" s="360">
        <v>6</v>
      </c>
      <c r="J68" s="360">
        <v>6</v>
      </c>
      <c r="K68" s="360">
        <v>6</v>
      </c>
      <c r="L68" s="360"/>
      <c r="M68" s="364"/>
      <c r="N68" s="364"/>
      <c r="O68" s="364">
        <v>270</v>
      </c>
      <c r="P68" s="364">
        <v>270</v>
      </c>
      <c r="Q68" s="364">
        <v>270</v>
      </c>
      <c r="R68" s="364"/>
      <c r="S68" s="364"/>
      <c r="T68" s="363">
        <v>1620</v>
      </c>
      <c r="U68" s="363">
        <v>1620</v>
      </c>
      <c r="V68" s="363">
        <v>1620</v>
      </c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  <c r="BB68" s="263"/>
      <c r="BC68" s="263"/>
      <c r="BD68" s="263"/>
      <c r="BE68" s="263"/>
      <c r="BF68" s="263"/>
      <c r="BG68" s="263"/>
      <c r="BH68" s="263"/>
      <c r="BI68" s="263"/>
      <c r="BJ68" s="263"/>
      <c r="BK68" s="263"/>
      <c r="BL68" s="263"/>
      <c r="BM68" s="263"/>
      <c r="BN68" s="263"/>
      <c r="BO68" s="263"/>
      <c r="BP68" s="263"/>
      <c r="BQ68" s="263"/>
      <c r="BR68" s="263"/>
      <c r="BS68" s="263"/>
      <c r="BT68" s="263"/>
      <c r="BU68" s="263"/>
      <c r="BV68" s="263"/>
      <c r="BW68" s="263"/>
      <c r="BX68" s="263"/>
      <c r="BY68" s="263"/>
      <c r="BZ68" s="263"/>
      <c r="CA68" s="263"/>
      <c r="CB68" s="263"/>
      <c r="CC68" s="263"/>
      <c r="CD68" s="263"/>
      <c r="CE68" s="263"/>
      <c r="CF68" s="263"/>
      <c r="CG68" s="263"/>
      <c r="CH68" s="263"/>
      <c r="CI68" s="263"/>
      <c r="CJ68" s="263"/>
      <c r="CK68" s="263"/>
      <c r="CL68" s="263"/>
      <c r="CM68" s="263"/>
      <c r="CN68" s="263"/>
      <c r="CO68" s="263"/>
      <c r="CP68" s="263"/>
      <c r="CQ68" s="263"/>
      <c r="CR68" s="263"/>
      <c r="CS68" s="263"/>
    </row>
    <row r="69" spans="1:97" s="89" customFormat="1" ht="59.25" customHeight="1">
      <c r="A69" s="381" t="s">
        <v>643</v>
      </c>
      <c r="B69" s="400" t="s">
        <v>644</v>
      </c>
      <c r="C69" s="396" t="s">
        <v>572</v>
      </c>
      <c r="D69" s="361"/>
      <c r="E69" s="396" t="s">
        <v>582</v>
      </c>
      <c r="F69" s="362" t="s">
        <v>604</v>
      </c>
      <c r="G69" s="360"/>
      <c r="H69" s="360"/>
      <c r="I69" s="360">
        <v>37</v>
      </c>
      <c r="J69" s="360">
        <v>37</v>
      </c>
      <c r="K69" s="360">
        <v>37</v>
      </c>
      <c r="L69" s="360"/>
      <c r="M69" s="364"/>
      <c r="N69" s="364"/>
      <c r="O69" s="364">
        <v>25</v>
      </c>
      <c r="P69" s="364">
        <v>25</v>
      </c>
      <c r="Q69" s="364">
        <v>25</v>
      </c>
      <c r="R69" s="364"/>
      <c r="S69" s="364"/>
      <c r="T69" s="363">
        <v>930</v>
      </c>
      <c r="U69" s="363">
        <v>930</v>
      </c>
      <c r="V69" s="363">
        <v>930</v>
      </c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3"/>
      <c r="BP69" s="263"/>
      <c r="BQ69" s="263"/>
      <c r="BR69" s="263"/>
      <c r="BS69" s="263"/>
      <c r="BT69" s="263"/>
      <c r="BU69" s="263"/>
      <c r="BV69" s="263"/>
      <c r="BW69" s="263"/>
      <c r="BX69" s="263"/>
      <c r="BY69" s="263"/>
      <c r="BZ69" s="263"/>
      <c r="CA69" s="263"/>
      <c r="CB69" s="263"/>
      <c r="CC69" s="263"/>
      <c r="CD69" s="263"/>
      <c r="CE69" s="263"/>
      <c r="CF69" s="263"/>
      <c r="CG69" s="263"/>
      <c r="CH69" s="263"/>
      <c r="CI69" s="263"/>
      <c r="CJ69" s="263"/>
      <c r="CK69" s="263"/>
      <c r="CL69" s="263"/>
      <c r="CM69" s="263"/>
      <c r="CN69" s="263"/>
      <c r="CO69" s="263"/>
      <c r="CP69" s="263"/>
      <c r="CQ69" s="263"/>
      <c r="CR69" s="263"/>
      <c r="CS69" s="263"/>
    </row>
    <row r="70" spans="1:97" s="89" customFormat="1" ht="18" customHeight="1">
      <c r="A70" s="500" t="s">
        <v>609</v>
      </c>
      <c r="B70" s="501"/>
      <c r="C70" s="501"/>
      <c r="D70" s="501"/>
      <c r="E70" s="501"/>
      <c r="F70" s="502"/>
      <c r="G70" s="383"/>
      <c r="H70" s="383"/>
      <c r="I70" s="383"/>
      <c r="J70" s="383"/>
      <c r="K70" s="383"/>
      <c r="L70" s="383" t="s">
        <v>178</v>
      </c>
      <c r="M70" s="384" t="s">
        <v>178</v>
      </c>
      <c r="N70" s="384"/>
      <c r="O70" s="384" t="s">
        <v>178</v>
      </c>
      <c r="P70" s="384" t="s">
        <v>178</v>
      </c>
      <c r="Q70" s="384" t="s">
        <v>178</v>
      </c>
      <c r="R70" s="384"/>
      <c r="S70" s="384"/>
      <c r="T70" s="385">
        <f>SUM(T65:T69)</f>
        <v>13450</v>
      </c>
      <c r="U70" s="385">
        <f>SUM(U65:U69)</f>
        <v>13450</v>
      </c>
      <c r="V70" s="385">
        <f>SUM(V65:V69)</f>
        <v>13450</v>
      </c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  <c r="BI70" s="263"/>
      <c r="BJ70" s="263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263"/>
      <c r="CA70" s="263"/>
      <c r="CB70" s="263"/>
      <c r="CC70" s="263"/>
      <c r="CD70" s="263"/>
      <c r="CE70" s="263"/>
      <c r="CF70" s="263"/>
      <c r="CG70" s="263"/>
      <c r="CH70" s="263"/>
      <c r="CI70" s="263"/>
      <c r="CJ70" s="263"/>
      <c r="CK70" s="263"/>
      <c r="CL70" s="263"/>
      <c r="CM70" s="263"/>
      <c r="CN70" s="263"/>
      <c r="CO70" s="263"/>
      <c r="CP70" s="263"/>
      <c r="CQ70" s="263"/>
      <c r="CR70" s="263"/>
      <c r="CS70" s="263"/>
    </row>
    <row r="71" spans="1:97" s="89" customFormat="1" ht="18" customHeight="1">
      <c r="A71" s="503" t="s">
        <v>605</v>
      </c>
      <c r="B71" s="504"/>
      <c r="C71" s="504"/>
      <c r="D71" s="504"/>
      <c r="E71" s="504"/>
      <c r="F71" s="505"/>
      <c r="G71" s="386"/>
      <c r="H71" s="386"/>
      <c r="I71" s="386" t="s">
        <v>178</v>
      </c>
      <c r="J71" s="386" t="s">
        <v>178</v>
      </c>
      <c r="K71" s="386" t="s">
        <v>178</v>
      </c>
      <c r="L71" s="386" t="s">
        <v>178</v>
      </c>
      <c r="M71" s="387" t="s">
        <v>178</v>
      </c>
      <c r="N71" s="387"/>
      <c r="O71" s="387" t="s">
        <v>178</v>
      </c>
      <c r="P71" s="387" t="s">
        <v>178</v>
      </c>
      <c r="Q71" s="387" t="s">
        <v>178</v>
      </c>
      <c r="R71" s="387"/>
      <c r="S71" s="387"/>
      <c r="T71" s="388">
        <f>T46+T56+T62+T64+T70</f>
        <v>822715.99</v>
      </c>
      <c r="U71" s="388">
        <f>U46+U56+U62+U64+U70</f>
        <v>577874.55000000005</v>
      </c>
      <c r="V71" s="388">
        <f>V46+V56+V62+V64+V70</f>
        <v>434444.55</v>
      </c>
      <c r="W71" s="263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  <c r="BE71" s="263"/>
      <c r="BF71" s="263"/>
      <c r="BG71" s="263"/>
      <c r="BH71" s="263"/>
      <c r="BI71" s="263"/>
      <c r="BJ71" s="263"/>
      <c r="BK71" s="263"/>
      <c r="BL71" s="263"/>
      <c r="BM71" s="263"/>
      <c r="BN71" s="263"/>
      <c r="BO71" s="263"/>
      <c r="BP71" s="263"/>
      <c r="BQ71" s="263"/>
      <c r="BR71" s="263"/>
      <c r="BS71" s="263"/>
      <c r="BT71" s="263"/>
      <c r="BU71" s="263"/>
      <c r="BV71" s="263"/>
      <c r="BW71" s="263"/>
      <c r="BX71" s="263"/>
      <c r="BY71" s="263"/>
      <c r="BZ71" s="263"/>
      <c r="CA71" s="263"/>
      <c r="CB71" s="263"/>
      <c r="CC71" s="263"/>
      <c r="CD71" s="263"/>
      <c r="CE71" s="263"/>
      <c r="CF71" s="263"/>
      <c r="CG71" s="263"/>
      <c r="CH71" s="263"/>
      <c r="CI71" s="263"/>
      <c r="CJ71" s="263"/>
      <c r="CK71" s="263"/>
      <c r="CL71" s="263"/>
      <c r="CM71" s="263"/>
      <c r="CN71" s="263"/>
      <c r="CO71" s="263"/>
      <c r="CP71" s="263"/>
      <c r="CQ71" s="263"/>
      <c r="CR71" s="263"/>
      <c r="CS71" s="263"/>
    </row>
    <row r="72" spans="1:97" s="89" customFormat="1" ht="62.25" customHeight="1">
      <c r="A72" s="372"/>
      <c r="B72" s="391"/>
      <c r="C72" s="361" t="s">
        <v>572</v>
      </c>
      <c r="D72" s="361"/>
      <c r="E72" s="361" t="s">
        <v>578</v>
      </c>
      <c r="F72" s="362"/>
      <c r="G72" s="360"/>
      <c r="H72" s="360"/>
      <c r="I72" s="360"/>
      <c r="J72" s="360"/>
      <c r="K72" s="360"/>
      <c r="L72" s="360"/>
      <c r="M72" s="364"/>
      <c r="N72" s="364"/>
      <c r="O72" s="364"/>
      <c r="P72" s="364"/>
      <c r="Q72" s="364"/>
      <c r="R72" s="364"/>
      <c r="S72" s="364"/>
      <c r="T72" s="363"/>
      <c r="U72" s="370"/>
      <c r="V72" s="370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/>
      <c r="CM72" s="263"/>
      <c r="CN72" s="263"/>
      <c r="CO72" s="263"/>
      <c r="CP72" s="263"/>
      <c r="CQ72" s="263"/>
      <c r="CR72" s="263"/>
      <c r="CS72" s="263"/>
    </row>
    <row r="73" spans="1:97" s="89" customFormat="1" ht="45" customHeight="1">
      <c r="A73" s="472" t="s">
        <v>326</v>
      </c>
      <c r="B73" s="473"/>
      <c r="C73" s="473"/>
      <c r="D73" s="473"/>
      <c r="E73" s="473"/>
      <c r="F73" s="474"/>
      <c r="G73" s="362"/>
      <c r="H73" s="362"/>
      <c r="I73" s="362"/>
      <c r="J73" s="362"/>
      <c r="K73" s="362"/>
      <c r="L73" s="360" t="s">
        <v>178</v>
      </c>
      <c r="M73" s="364" t="s">
        <v>178</v>
      </c>
      <c r="N73" s="364"/>
      <c r="O73" s="364" t="s">
        <v>178</v>
      </c>
      <c r="P73" s="364" t="s">
        <v>178</v>
      </c>
      <c r="Q73" s="364" t="s">
        <v>178</v>
      </c>
      <c r="R73" s="364"/>
      <c r="S73" s="364"/>
      <c r="T73" s="394">
        <v>822716</v>
      </c>
      <c r="U73" s="364">
        <v>565875</v>
      </c>
      <c r="V73" s="364">
        <v>434445</v>
      </c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</row>
    <row r="74" spans="1:97" s="89" customFormat="1" ht="18" customHeight="1">
      <c r="A74" s="374"/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</row>
    <row r="75" spans="1:97" s="122" customFormat="1" ht="15.75">
      <c r="A75" s="470" t="s">
        <v>327</v>
      </c>
      <c r="B75" s="470"/>
      <c r="C75" s="470"/>
      <c r="D75" s="470"/>
      <c r="E75" s="470"/>
      <c r="F75" s="470"/>
      <c r="G75" s="470"/>
      <c r="H75" s="470"/>
      <c r="I75" s="470"/>
      <c r="J75" s="470"/>
      <c r="K75" s="470"/>
      <c r="L75" s="470"/>
      <c r="M75" s="470"/>
      <c r="N75" s="470"/>
      <c r="O75" s="470"/>
      <c r="P75" s="470"/>
      <c r="Q75" s="470"/>
      <c r="R75" s="470"/>
      <c r="S75" s="470"/>
      <c r="T75" s="470"/>
      <c r="U75" s="470"/>
      <c r="V75" s="470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</row>
    <row r="76" spans="1:97" s="122" customFormat="1" ht="17.25" customHeight="1">
      <c r="A76" s="374"/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</row>
    <row r="77" spans="1:97" s="122" customFormat="1" ht="15.75">
      <c r="A77" s="265" t="s">
        <v>29</v>
      </c>
      <c r="B77" s="265"/>
      <c r="C77" s="266"/>
      <c r="D77" s="266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8"/>
    </row>
    <row r="78" spans="1:97" s="122" customFormat="1" ht="15.75">
      <c r="A78" s="471" t="s">
        <v>328</v>
      </c>
      <c r="B78" s="471"/>
      <c r="C78" s="471"/>
      <c r="D78" s="471"/>
      <c r="E78" s="465" t="s">
        <v>30</v>
      </c>
      <c r="F78" s="465"/>
      <c r="G78" s="465"/>
      <c r="H78" s="465"/>
      <c r="I78" s="465"/>
      <c r="J78" s="465"/>
      <c r="K78" s="465"/>
      <c r="L78" s="465"/>
      <c r="M78" s="465"/>
      <c r="N78" s="465"/>
      <c r="O78" s="465"/>
      <c r="P78" s="268"/>
      <c r="Q78" s="268"/>
      <c r="R78" s="268"/>
      <c r="S78" s="268"/>
      <c r="T78" s="268"/>
      <c r="U78" s="269"/>
      <c r="V78" s="269"/>
    </row>
    <row r="79" spans="1:97" s="122" customFormat="1" ht="15.75">
      <c r="A79" s="269"/>
      <c r="B79" s="269"/>
      <c r="C79" s="270"/>
      <c r="D79" s="270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71"/>
      <c r="V79" s="271"/>
    </row>
    <row r="80" spans="1:97" s="122" customFormat="1" ht="15.75">
      <c r="A80" s="464" t="s">
        <v>32</v>
      </c>
      <c r="B80" s="464"/>
      <c r="C80" s="272"/>
      <c r="D80" s="272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7"/>
      <c r="V80" s="268"/>
    </row>
    <row r="81" spans="1:97" s="274" customFormat="1" ht="12.75" customHeight="1">
      <c r="A81" s="269"/>
      <c r="B81" s="269"/>
      <c r="C81" s="270"/>
      <c r="D81" s="270"/>
      <c r="E81" s="465" t="s">
        <v>30</v>
      </c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268"/>
      <c r="Q81" s="268"/>
      <c r="R81" s="268"/>
      <c r="S81" s="268"/>
      <c r="T81" s="268"/>
      <c r="U81" s="269"/>
      <c r="V81" s="269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</row>
    <row r="82" spans="1:97" ht="15">
      <c r="A82" s="437" t="s">
        <v>33</v>
      </c>
      <c r="B82" s="437"/>
      <c r="C82" s="51"/>
      <c r="D82" s="51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32"/>
      <c r="V82" s="3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</row>
    <row r="83" spans="1:97">
      <c r="A83" s="273"/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4"/>
      <c r="AS83" s="274"/>
      <c r="AT83" s="274"/>
      <c r="AU83" s="274"/>
      <c r="AV83" s="274"/>
      <c r="AW83" s="274"/>
      <c r="AX83" s="274"/>
      <c r="AY83" s="274"/>
      <c r="AZ83" s="274"/>
      <c r="BA83" s="274"/>
      <c r="BB83" s="274"/>
      <c r="BC83" s="274"/>
      <c r="BD83" s="274"/>
      <c r="BE83" s="274"/>
      <c r="BF83" s="274"/>
      <c r="BG83" s="274"/>
      <c r="BH83" s="274"/>
      <c r="BI83" s="274"/>
      <c r="BJ83" s="274"/>
      <c r="BK83" s="274"/>
      <c r="BL83" s="274"/>
      <c r="BM83" s="274"/>
      <c r="BN83" s="274"/>
      <c r="BO83" s="274"/>
      <c r="BP83" s="274"/>
      <c r="BQ83" s="274"/>
      <c r="BR83" s="274"/>
      <c r="BS83" s="274"/>
      <c r="BT83" s="274"/>
      <c r="BU83" s="274"/>
      <c r="BV83" s="274"/>
      <c r="BW83" s="274"/>
      <c r="BX83" s="274"/>
      <c r="BY83" s="274"/>
      <c r="BZ83" s="274"/>
      <c r="CA83" s="274"/>
      <c r="CB83" s="274"/>
      <c r="CC83" s="274"/>
      <c r="CD83" s="274"/>
      <c r="CE83" s="274"/>
      <c r="CF83" s="274"/>
      <c r="CG83" s="274"/>
      <c r="CH83" s="274"/>
      <c r="CI83" s="274"/>
      <c r="CJ83" s="274"/>
      <c r="CK83" s="274"/>
      <c r="CL83" s="274"/>
      <c r="CM83" s="274"/>
      <c r="CN83" s="274"/>
      <c r="CO83" s="274"/>
      <c r="CP83" s="274"/>
      <c r="CQ83" s="274"/>
      <c r="CR83" s="274"/>
      <c r="CS83" s="274"/>
    </row>
  </sheetData>
  <mergeCells count="94">
    <mergeCell ref="A12:R12"/>
    <mergeCell ref="U12:V12"/>
    <mergeCell ref="P1:V1"/>
    <mergeCell ref="P2:V2"/>
    <mergeCell ref="P3:V3"/>
    <mergeCell ref="P4:V4"/>
    <mergeCell ref="P5:V5"/>
    <mergeCell ref="P6:V6"/>
    <mergeCell ref="P7:V7"/>
    <mergeCell ref="A9:V9"/>
    <mergeCell ref="A10:V10"/>
    <mergeCell ref="A11:R11"/>
    <mergeCell ref="U11:V11"/>
    <mergeCell ref="A13:R13"/>
    <mergeCell ref="U13:V13"/>
    <mergeCell ref="A14:R14"/>
    <mergeCell ref="U14:V14"/>
    <mergeCell ref="A15:R15"/>
    <mergeCell ref="U15:V15"/>
    <mergeCell ref="A16:R16"/>
    <mergeCell ref="U16:V16"/>
    <mergeCell ref="C17:R17"/>
    <mergeCell ref="U17:V17"/>
    <mergeCell ref="A18:D18"/>
    <mergeCell ref="U18:V18"/>
    <mergeCell ref="A20:V20"/>
    <mergeCell ref="A22:C23"/>
    <mergeCell ref="D22:D23"/>
    <mergeCell ref="E22:V22"/>
    <mergeCell ref="E23:H23"/>
    <mergeCell ref="I23:L23"/>
    <mergeCell ref="M23:Q23"/>
    <mergeCell ref="R23:V23"/>
    <mergeCell ref="A25:C25"/>
    <mergeCell ref="E25:H25"/>
    <mergeCell ref="I25:L25"/>
    <mergeCell ref="M25:Q25"/>
    <mergeCell ref="R25:V25"/>
    <mergeCell ref="A24:C24"/>
    <mergeCell ref="E24:H24"/>
    <mergeCell ref="I24:L24"/>
    <mergeCell ref="M24:Q24"/>
    <mergeCell ref="R24:V24"/>
    <mergeCell ref="E26:H26"/>
    <mergeCell ref="I26:L26"/>
    <mergeCell ref="M26:Q26"/>
    <mergeCell ref="R26:V26"/>
    <mergeCell ref="A28:V28"/>
    <mergeCell ref="G30:K30"/>
    <mergeCell ref="L30:L33"/>
    <mergeCell ref="M30:Q30"/>
    <mergeCell ref="R30:V30"/>
    <mergeCell ref="G31:G33"/>
    <mergeCell ref="H31:H33"/>
    <mergeCell ref="I31:K31"/>
    <mergeCell ref="M31:M33"/>
    <mergeCell ref="N31:N33"/>
    <mergeCell ref="O31:Q31"/>
    <mergeCell ref="Q32:Q33"/>
    <mergeCell ref="T32:T33"/>
    <mergeCell ref="U32:U33"/>
    <mergeCell ref="V32:V33"/>
    <mergeCell ref="A41:F41"/>
    <mergeCell ref="R31:R33"/>
    <mergeCell ref="S31:S33"/>
    <mergeCell ref="T31:V31"/>
    <mergeCell ref="C32:C33"/>
    <mergeCell ref="D32:D33"/>
    <mergeCell ref="I32:I33"/>
    <mergeCell ref="J32:J33"/>
    <mergeCell ref="K32:K33"/>
    <mergeCell ref="O32:O33"/>
    <mergeCell ref="P32:P33"/>
    <mergeCell ref="A30:A33"/>
    <mergeCell ref="B30:B33"/>
    <mergeCell ref="C30:D31"/>
    <mergeCell ref="E30:E33"/>
    <mergeCell ref="F30:F33"/>
    <mergeCell ref="A39:F39"/>
    <mergeCell ref="A43:F43"/>
    <mergeCell ref="E81:O81"/>
    <mergeCell ref="A82:B82"/>
    <mergeCell ref="A56:F56"/>
    <mergeCell ref="A62:F62"/>
    <mergeCell ref="A64:F64"/>
    <mergeCell ref="A70:F70"/>
    <mergeCell ref="A71:F71"/>
    <mergeCell ref="A45:F45"/>
    <mergeCell ref="A73:F73"/>
    <mergeCell ref="A75:V75"/>
    <mergeCell ref="A78:D78"/>
    <mergeCell ref="E78:O78"/>
    <mergeCell ref="A80:B80"/>
    <mergeCell ref="A46:F46"/>
  </mergeCells>
  <printOptions horizontalCentered="1"/>
  <pageMargins left="0" right="0" top="0.78740157480314965" bottom="0.59055118110236227" header="0.31496062992125984" footer="0.31496062992125984"/>
  <pageSetup paperSize="9" scale="55" orientation="landscape" r:id="rId1"/>
  <headerFooter scaleWithDoc="0"/>
  <rowBreaks count="1" manualBreakCount="1"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S57"/>
  <sheetViews>
    <sheetView topLeftCell="C18" zoomScaleSheetLayoutView="90" workbookViewId="0">
      <selection activeCell="E25" sqref="E25:V25"/>
    </sheetView>
  </sheetViews>
  <sheetFormatPr defaultRowHeight="12.75"/>
  <cols>
    <col min="1" max="1" width="4.140625" style="253" customWidth="1"/>
    <col min="2" max="2" width="30.7109375" style="253" customWidth="1"/>
    <col min="3" max="3" width="22.140625" style="253" customWidth="1"/>
    <col min="4" max="4" width="18" style="253" customWidth="1"/>
    <col min="5" max="5" width="18.5703125" style="253" customWidth="1"/>
    <col min="6" max="6" width="14.28515625" style="253" customWidth="1"/>
    <col min="7" max="7" width="6.85546875" style="253" customWidth="1"/>
    <col min="8" max="8" width="7" style="253" customWidth="1"/>
    <col min="9" max="9" width="8.85546875" style="253" customWidth="1"/>
    <col min="10" max="10" width="8.7109375" style="253" customWidth="1"/>
    <col min="11" max="11" width="9.5703125" style="253" customWidth="1"/>
    <col min="12" max="12" width="8.7109375" style="253" customWidth="1"/>
    <col min="13" max="14" width="6.28515625" style="253" customWidth="1"/>
    <col min="15" max="15" width="8.42578125" style="253" customWidth="1"/>
    <col min="16" max="16" width="7.42578125" style="253" customWidth="1"/>
    <col min="17" max="17" width="8.5703125" style="253" customWidth="1"/>
    <col min="18" max="19" width="7.5703125" style="253" customWidth="1"/>
    <col min="20" max="20" width="9.140625" style="253" customWidth="1"/>
    <col min="21" max="21" width="8.85546875" style="253" customWidth="1"/>
    <col min="22" max="22" width="9.7109375" style="253" customWidth="1"/>
    <col min="23" max="256" width="9.140625" style="253"/>
    <col min="257" max="257" width="4.140625" style="253" customWidth="1"/>
    <col min="258" max="258" width="8.85546875" style="253" customWidth="1"/>
    <col min="259" max="259" width="18.28515625" style="253" customWidth="1"/>
    <col min="260" max="260" width="16.42578125" style="253" customWidth="1"/>
    <col min="261" max="261" width="12.42578125" style="253" customWidth="1"/>
    <col min="262" max="262" width="17.7109375" style="253" customWidth="1"/>
    <col min="263" max="264" width="8.42578125" style="253" customWidth="1"/>
    <col min="265" max="268" width="11.42578125" style="253" customWidth="1"/>
    <col min="269" max="270" width="8" style="253" customWidth="1"/>
    <col min="271" max="271" width="10.85546875" style="253" customWidth="1"/>
    <col min="272" max="272" width="10.140625" style="253" customWidth="1"/>
    <col min="273" max="273" width="9.42578125" style="253" customWidth="1"/>
    <col min="274" max="275" width="7.5703125" style="253" customWidth="1"/>
    <col min="276" max="276" width="9.42578125" style="253" customWidth="1"/>
    <col min="277" max="277" width="10.28515625" style="253" customWidth="1"/>
    <col min="278" max="278" width="10.85546875" style="253" customWidth="1"/>
    <col min="279" max="512" width="9.140625" style="253"/>
    <col min="513" max="513" width="4.140625" style="253" customWidth="1"/>
    <col min="514" max="514" width="8.85546875" style="253" customWidth="1"/>
    <col min="515" max="515" width="18.28515625" style="253" customWidth="1"/>
    <col min="516" max="516" width="16.42578125" style="253" customWidth="1"/>
    <col min="517" max="517" width="12.42578125" style="253" customWidth="1"/>
    <col min="518" max="518" width="17.7109375" style="253" customWidth="1"/>
    <col min="519" max="520" width="8.42578125" style="253" customWidth="1"/>
    <col min="521" max="524" width="11.42578125" style="253" customWidth="1"/>
    <col min="525" max="526" width="8" style="253" customWidth="1"/>
    <col min="527" max="527" width="10.85546875" style="253" customWidth="1"/>
    <col min="528" max="528" width="10.140625" style="253" customWidth="1"/>
    <col min="529" max="529" width="9.42578125" style="253" customWidth="1"/>
    <col min="530" max="531" width="7.5703125" style="253" customWidth="1"/>
    <col min="532" max="532" width="9.42578125" style="253" customWidth="1"/>
    <col min="533" max="533" width="10.28515625" style="253" customWidth="1"/>
    <col min="534" max="534" width="10.85546875" style="253" customWidth="1"/>
    <col min="535" max="768" width="9.140625" style="253"/>
    <col min="769" max="769" width="4.140625" style="253" customWidth="1"/>
    <col min="770" max="770" width="8.85546875" style="253" customWidth="1"/>
    <col min="771" max="771" width="18.28515625" style="253" customWidth="1"/>
    <col min="772" max="772" width="16.42578125" style="253" customWidth="1"/>
    <col min="773" max="773" width="12.42578125" style="253" customWidth="1"/>
    <col min="774" max="774" width="17.7109375" style="253" customWidth="1"/>
    <col min="775" max="776" width="8.42578125" style="253" customWidth="1"/>
    <col min="777" max="780" width="11.42578125" style="253" customWidth="1"/>
    <col min="781" max="782" width="8" style="253" customWidth="1"/>
    <col min="783" max="783" width="10.85546875" style="253" customWidth="1"/>
    <col min="784" max="784" width="10.140625" style="253" customWidth="1"/>
    <col min="785" max="785" width="9.42578125" style="253" customWidth="1"/>
    <col min="786" max="787" width="7.5703125" style="253" customWidth="1"/>
    <col min="788" max="788" width="9.42578125" style="253" customWidth="1"/>
    <col min="789" max="789" width="10.28515625" style="253" customWidth="1"/>
    <col min="790" max="790" width="10.85546875" style="253" customWidth="1"/>
    <col min="791" max="1024" width="9.140625" style="253"/>
    <col min="1025" max="1025" width="4.140625" style="253" customWidth="1"/>
    <col min="1026" max="1026" width="8.85546875" style="253" customWidth="1"/>
    <col min="1027" max="1027" width="18.28515625" style="253" customWidth="1"/>
    <col min="1028" max="1028" width="16.42578125" style="253" customWidth="1"/>
    <col min="1029" max="1029" width="12.42578125" style="253" customWidth="1"/>
    <col min="1030" max="1030" width="17.7109375" style="253" customWidth="1"/>
    <col min="1031" max="1032" width="8.42578125" style="253" customWidth="1"/>
    <col min="1033" max="1036" width="11.42578125" style="253" customWidth="1"/>
    <col min="1037" max="1038" width="8" style="253" customWidth="1"/>
    <col min="1039" max="1039" width="10.85546875" style="253" customWidth="1"/>
    <col min="1040" max="1040" width="10.140625" style="253" customWidth="1"/>
    <col min="1041" max="1041" width="9.42578125" style="253" customWidth="1"/>
    <col min="1042" max="1043" width="7.5703125" style="253" customWidth="1"/>
    <col min="1044" max="1044" width="9.42578125" style="253" customWidth="1"/>
    <col min="1045" max="1045" width="10.28515625" style="253" customWidth="1"/>
    <col min="1046" max="1046" width="10.85546875" style="253" customWidth="1"/>
    <col min="1047" max="1280" width="9.140625" style="253"/>
    <col min="1281" max="1281" width="4.140625" style="253" customWidth="1"/>
    <col min="1282" max="1282" width="8.85546875" style="253" customWidth="1"/>
    <col min="1283" max="1283" width="18.28515625" style="253" customWidth="1"/>
    <col min="1284" max="1284" width="16.42578125" style="253" customWidth="1"/>
    <col min="1285" max="1285" width="12.42578125" style="253" customWidth="1"/>
    <col min="1286" max="1286" width="17.7109375" style="253" customWidth="1"/>
    <col min="1287" max="1288" width="8.42578125" style="253" customWidth="1"/>
    <col min="1289" max="1292" width="11.42578125" style="253" customWidth="1"/>
    <col min="1293" max="1294" width="8" style="253" customWidth="1"/>
    <col min="1295" max="1295" width="10.85546875" style="253" customWidth="1"/>
    <col min="1296" max="1296" width="10.140625" style="253" customWidth="1"/>
    <col min="1297" max="1297" width="9.42578125" style="253" customWidth="1"/>
    <col min="1298" max="1299" width="7.5703125" style="253" customWidth="1"/>
    <col min="1300" max="1300" width="9.42578125" style="253" customWidth="1"/>
    <col min="1301" max="1301" width="10.28515625" style="253" customWidth="1"/>
    <col min="1302" max="1302" width="10.85546875" style="253" customWidth="1"/>
    <col min="1303" max="1536" width="9.140625" style="253"/>
    <col min="1537" max="1537" width="4.140625" style="253" customWidth="1"/>
    <col min="1538" max="1538" width="8.85546875" style="253" customWidth="1"/>
    <col min="1539" max="1539" width="18.28515625" style="253" customWidth="1"/>
    <col min="1540" max="1540" width="16.42578125" style="253" customWidth="1"/>
    <col min="1541" max="1541" width="12.42578125" style="253" customWidth="1"/>
    <col min="1542" max="1542" width="17.7109375" style="253" customWidth="1"/>
    <col min="1543" max="1544" width="8.42578125" style="253" customWidth="1"/>
    <col min="1545" max="1548" width="11.42578125" style="253" customWidth="1"/>
    <col min="1549" max="1550" width="8" style="253" customWidth="1"/>
    <col min="1551" max="1551" width="10.85546875" style="253" customWidth="1"/>
    <col min="1552" max="1552" width="10.140625" style="253" customWidth="1"/>
    <col min="1553" max="1553" width="9.42578125" style="253" customWidth="1"/>
    <col min="1554" max="1555" width="7.5703125" style="253" customWidth="1"/>
    <col min="1556" max="1556" width="9.42578125" style="253" customWidth="1"/>
    <col min="1557" max="1557" width="10.28515625" style="253" customWidth="1"/>
    <col min="1558" max="1558" width="10.85546875" style="253" customWidth="1"/>
    <col min="1559" max="1792" width="9.140625" style="253"/>
    <col min="1793" max="1793" width="4.140625" style="253" customWidth="1"/>
    <col min="1794" max="1794" width="8.85546875" style="253" customWidth="1"/>
    <col min="1795" max="1795" width="18.28515625" style="253" customWidth="1"/>
    <col min="1796" max="1796" width="16.42578125" style="253" customWidth="1"/>
    <col min="1797" max="1797" width="12.42578125" style="253" customWidth="1"/>
    <col min="1798" max="1798" width="17.7109375" style="253" customWidth="1"/>
    <col min="1799" max="1800" width="8.42578125" style="253" customWidth="1"/>
    <col min="1801" max="1804" width="11.42578125" style="253" customWidth="1"/>
    <col min="1805" max="1806" width="8" style="253" customWidth="1"/>
    <col min="1807" max="1807" width="10.85546875" style="253" customWidth="1"/>
    <col min="1808" max="1808" width="10.140625" style="253" customWidth="1"/>
    <col min="1809" max="1809" width="9.42578125" style="253" customWidth="1"/>
    <col min="1810" max="1811" width="7.5703125" style="253" customWidth="1"/>
    <col min="1812" max="1812" width="9.42578125" style="253" customWidth="1"/>
    <col min="1813" max="1813" width="10.28515625" style="253" customWidth="1"/>
    <col min="1814" max="1814" width="10.85546875" style="253" customWidth="1"/>
    <col min="1815" max="2048" width="9.140625" style="253"/>
    <col min="2049" max="2049" width="4.140625" style="253" customWidth="1"/>
    <col min="2050" max="2050" width="8.85546875" style="253" customWidth="1"/>
    <col min="2051" max="2051" width="18.28515625" style="253" customWidth="1"/>
    <col min="2052" max="2052" width="16.42578125" style="253" customWidth="1"/>
    <col min="2053" max="2053" width="12.42578125" style="253" customWidth="1"/>
    <col min="2054" max="2054" width="17.7109375" style="253" customWidth="1"/>
    <col min="2055" max="2056" width="8.42578125" style="253" customWidth="1"/>
    <col min="2057" max="2060" width="11.42578125" style="253" customWidth="1"/>
    <col min="2061" max="2062" width="8" style="253" customWidth="1"/>
    <col min="2063" max="2063" width="10.85546875" style="253" customWidth="1"/>
    <col min="2064" max="2064" width="10.140625" style="253" customWidth="1"/>
    <col min="2065" max="2065" width="9.42578125" style="253" customWidth="1"/>
    <col min="2066" max="2067" width="7.5703125" style="253" customWidth="1"/>
    <col min="2068" max="2068" width="9.42578125" style="253" customWidth="1"/>
    <col min="2069" max="2069" width="10.28515625" style="253" customWidth="1"/>
    <col min="2070" max="2070" width="10.85546875" style="253" customWidth="1"/>
    <col min="2071" max="2304" width="9.140625" style="253"/>
    <col min="2305" max="2305" width="4.140625" style="253" customWidth="1"/>
    <col min="2306" max="2306" width="8.85546875" style="253" customWidth="1"/>
    <col min="2307" max="2307" width="18.28515625" style="253" customWidth="1"/>
    <col min="2308" max="2308" width="16.42578125" style="253" customWidth="1"/>
    <col min="2309" max="2309" width="12.42578125" style="253" customWidth="1"/>
    <col min="2310" max="2310" width="17.7109375" style="253" customWidth="1"/>
    <col min="2311" max="2312" width="8.42578125" style="253" customWidth="1"/>
    <col min="2313" max="2316" width="11.42578125" style="253" customWidth="1"/>
    <col min="2317" max="2318" width="8" style="253" customWidth="1"/>
    <col min="2319" max="2319" width="10.85546875" style="253" customWidth="1"/>
    <col min="2320" max="2320" width="10.140625" style="253" customWidth="1"/>
    <col min="2321" max="2321" width="9.42578125" style="253" customWidth="1"/>
    <col min="2322" max="2323" width="7.5703125" style="253" customWidth="1"/>
    <col min="2324" max="2324" width="9.42578125" style="253" customWidth="1"/>
    <col min="2325" max="2325" width="10.28515625" style="253" customWidth="1"/>
    <col min="2326" max="2326" width="10.85546875" style="253" customWidth="1"/>
    <col min="2327" max="2560" width="9.140625" style="253"/>
    <col min="2561" max="2561" width="4.140625" style="253" customWidth="1"/>
    <col min="2562" max="2562" width="8.85546875" style="253" customWidth="1"/>
    <col min="2563" max="2563" width="18.28515625" style="253" customWidth="1"/>
    <col min="2564" max="2564" width="16.42578125" style="253" customWidth="1"/>
    <col min="2565" max="2565" width="12.42578125" style="253" customWidth="1"/>
    <col min="2566" max="2566" width="17.7109375" style="253" customWidth="1"/>
    <col min="2567" max="2568" width="8.42578125" style="253" customWidth="1"/>
    <col min="2569" max="2572" width="11.42578125" style="253" customWidth="1"/>
    <col min="2573" max="2574" width="8" style="253" customWidth="1"/>
    <col min="2575" max="2575" width="10.85546875" style="253" customWidth="1"/>
    <col min="2576" max="2576" width="10.140625" style="253" customWidth="1"/>
    <col min="2577" max="2577" width="9.42578125" style="253" customWidth="1"/>
    <col min="2578" max="2579" width="7.5703125" style="253" customWidth="1"/>
    <col min="2580" max="2580" width="9.42578125" style="253" customWidth="1"/>
    <col min="2581" max="2581" width="10.28515625" style="253" customWidth="1"/>
    <col min="2582" max="2582" width="10.85546875" style="253" customWidth="1"/>
    <col min="2583" max="2816" width="9.140625" style="253"/>
    <col min="2817" max="2817" width="4.140625" style="253" customWidth="1"/>
    <col min="2818" max="2818" width="8.85546875" style="253" customWidth="1"/>
    <col min="2819" max="2819" width="18.28515625" style="253" customWidth="1"/>
    <col min="2820" max="2820" width="16.42578125" style="253" customWidth="1"/>
    <col min="2821" max="2821" width="12.42578125" style="253" customWidth="1"/>
    <col min="2822" max="2822" width="17.7109375" style="253" customWidth="1"/>
    <col min="2823" max="2824" width="8.42578125" style="253" customWidth="1"/>
    <col min="2825" max="2828" width="11.42578125" style="253" customWidth="1"/>
    <col min="2829" max="2830" width="8" style="253" customWidth="1"/>
    <col min="2831" max="2831" width="10.85546875" style="253" customWidth="1"/>
    <col min="2832" max="2832" width="10.140625" style="253" customWidth="1"/>
    <col min="2833" max="2833" width="9.42578125" style="253" customWidth="1"/>
    <col min="2834" max="2835" width="7.5703125" style="253" customWidth="1"/>
    <col min="2836" max="2836" width="9.42578125" style="253" customWidth="1"/>
    <col min="2837" max="2837" width="10.28515625" style="253" customWidth="1"/>
    <col min="2838" max="2838" width="10.85546875" style="253" customWidth="1"/>
    <col min="2839" max="3072" width="9.140625" style="253"/>
    <col min="3073" max="3073" width="4.140625" style="253" customWidth="1"/>
    <col min="3074" max="3074" width="8.85546875" style="253" customWidth="1"/>
    <col min="3075" max="3075" width="18.28515625" style="253" customWidth="1"/>
    <col min="3076" max="3076" width="16.42578125" style="253" customWidth="1"/>
    <col min="3077" max="3077" width="12.42578125" style="253" customWidth="1"/>
    <col min="3078" max="3078" width="17.7109375" style="253" customWidth="1"/>
    <col min="3079" max="3080" width="8.42578125" style="253" customWidth="1"/>
    <col min="3081" max="3084" width="11.42578125" style="253" customWidth="1"/>
    <col min="3085" max="3086" width="8" style="253" customWidth="1"/>
    <col min="3087" max="3087" width="10.85546875" style="253" customWidth="1"/>
    <col min="3088" max="3088" width="10.140625" style="253" customWidth="1"/>
    <col min="3089" max="3089" width="9.42578125" style="253" customWidth="1"/>
    <col min="3090" max="3091" width="7.5703125" style="253" customWidth="1"/>
    <col min="3092" max="3092" width="9.42578125" style="253" customWidth="1"/>
    <col min="3093" max="3093" width="10.28515625" style="253" customWidth="1"/>
    <col min="3094" max="3094" width="10.85546875" style="253" customWidth="1"/>
    <col min="3095" max="3328" width="9.140625" style="253"/>
    <col min="3329" max="3329" width="4.140625" style="253" customWidth="1"/>
    <col min="3330" max="3330" width="8.85546875" style="253" customWidth="1"/>
    <col min="3331" max="3331" width="18.28515625" style="253" customWidth="1"/>
    <col min="3332" max="3332" width="16.42578125" style="253" customWidth="1"/>
    <col min="3333" max="3333" width="12.42578125" style="253" customWidth="1"/>
    <col min="3334" max="3334" width="17.7109375" style="253" customWidth="1"/>
    <col min="3335" max="3336" width="8.42578125" style="253" customWidth="1"/>
    <col min="3337" max="3340" width="11.42578125" style="253" customWidth="1"/>
    <col min="3341" max="3342" width="8" style="253" customWidth="1"/>
    <col min="3343" max="3343" width="10.85546875" style="253" customWidth="1"/>
    <col min="3344" max="3344" width="10.140625" style="253" customWidth="1"/>
    <col min="3345" max="3345" width="9.42578125" style="253" customWidth="1"/>
    <col min="3346" max="3347" width="7.5703125" style="253" customWidth="1"/>
    <col min="3348" max="3348" width="9.42578125" style="253" customWidth="1"/>
    <col min="3349" max="3349" width="10.28515625" style="253" customWidth="1"/>
    <col min="3350" max="3350" width="10.85546875" style="253" customWidth="1"/>
    <col min="3351" max="3584" width="9.140625" style="253"/>
    <col min="3585" max="3585" width="4.140625" style="253" customWidth="1"/>
    <col min="3586" max="3586" width="8.85546875" style="253" customWidth="1"/>
    <col min="3587" max="3587" width="18.28515625" style="253" customWidth="1"/>
    <col min="3588" max="3588" width="16.42578125" style="253" customWidth="1"/>
    <col min="3589" max="3589" width="12.42578125" style="253" customWidth="1"/>
    <col min="3590" max="3590" width="17.7109375" style="253" customWidth="1"/>
    <col min="3591" max="3592" width="8.42578125" style="253" customWidth="1"/>
    <col min="3593" max="3596" width="11.42578125" style="253" customWidth="1"/>
    <col min="3597" max="3598" width="8" style="253" customWidth="1"/>
    <col min="3599" max="3599" width="10.85546875" style="253" customWidth="1"/>
    <col min="3600" max="3600" width="10.140625" style="253" customWidth="1"/>
    <col min="3601" max="3601" width="9.42578125" style="253" customWidth="1"/>
    <col min="3602" max="3603" width="7.5703125" style="253" customWidth="1"/>
    <col min="3604" max="3604" width="9.42578125" style="253" customWidth="1"/>
    <col min="3605" max="3605" width="10.28515625" style="253" customWidth="1"/>
    <col min="3606" max="3606" width="10.85546875" style="253" customWidth="1"/>
    <col min="3607" max="3840" width="9.140625" style="253"/>
    <col min="3841" max="3841" width="4.140625" style="253" customWidth="1"/>
    <col min="3842" max="3842" width="8.85546875" style="253" customWidth="1"/>
    <col min="3843" max="3843" width="18.28515625" style="253" customWidth="1"/>
    <col min="3844" max="3844" width="16.42578125" style="253" customWidth="1"/>
    <col min="3845" max="3845" width="12.42578125" style="253" customWidth="1"/>
    <col min="3846" max="3846" width="17.7109375" style="253" customWidth="1"/>
    <col min="3847" max="3848" width="8.42578125" style="253" customWidth="1"/>
    <col min="3849" max="3852" width="11.42578125" style="253" customWidth="1"/>
    <col min="3853" max="3854" width="8" style="253" customWidth="1"/>
    <col min="3855" max="3855" width="10.85546875" style="253" customWidth="1"/>
    <col min="3856" max="3856" width="10.140625" style="253" customWidth="1"/>
    <col min="3857" max="3857" width="9.42578125" style="253" customWidth="1"/>
    <col min="3858" max="3859" width="7.5703125" style="253" customWidth="1"/>
    <col min="3860" max="3860" width="9.42578125" style="253" customWidth="1"/>
    <col min="3861" max="3861" width="10.28515625" style="253" customWidth="1"/>
    <col min="3862" max="3862" width="10.85546875" style="253" customWidth="1"/>
    <col min="3863" max="4096" width="9.140625" style="253"/>
    <col min="4097" max="4097" width="4.140625" style="253" customWidth="1"/>
    <col min="4098" max="4098" width="8.85546875" style="253" customWidth="1"/>
    <col min="4099" max="4099" width="18.28515625" style="253" customWidth="1"/>
    <col min="4100" max="4100" width="16.42578125" style="253" customWidth="1"/>
    <col min="4101" max="4101" width="12.42578125" style="253" customWidth="1"/>
    <col min="4102" max="4102" width="17.7109375" style="253" customWidth="1"/>
    <col min="4103" max="4104" width="8.42578125" style="253" customWidth="1"/>
    <col min="4105" max="4108" width="11.42578125" style="253" customWidth="1"/>
    <col min="4109" max="4110" width="8" style="253" customWidth="1"/>
    <col min="4111" max="4111" width="10.85546875" style="253" customWidth="1"/>
    <col min="4112" max="4112" width="10.140625" style="253" customWidth="1"/>
    <col min="4113" max="4113" width="9.42578125" style="253" customWidth="1"/>
    <col min="4114" max="4115" width="7.5703125" style="253" customWidth="1"/>
    <col min="4116" max="4116" width="9.42578125" style="253" customWidth="1"/>
    <col min="4117" max="4117" width="10.28515625" style="253" customWidth="1"/>
    <col min="4118" max="4118" width="10.85546875" style="253" customWidth="1"/>
    <col min="4119" max="4352" width="9.140625" style="253"/>
    <col min="4353" max="4353" width="4.140625" style="253" customWidth="1"/>
    <col min="4354" max="4354" width="8.85546875" style="253" customWidth="1"/>
    <col min="4355" max="4355" width="18.28515625" style="253" customWidth="1"/>
    <col min="4356" max="4356" width="16.42578125" style="253" customWidth="1"/>
    <col min="4357" max="4357" width="12.42578125" style="253" customWidth="1"/>
    <col min="4358" max="4358" width="17.7109375" style="253" customWidth="1"/>
    <col min="4359" max="4360" width="8.42578125" style="253" customWidth="1"/>
    <col min="4361" max="4364" width="11.42578125" style="253" customWidth="1"/>
    <col min="4365" max="4366" width="8" style="253" customWidth="1"/>
    <col min="4367" max="4367" width="10.85546875" style="253" customWidth="1"/>
    <col min="4368" max="4368" width="10.140625" style="253" customWidth="1"/>
    <col min="4369" max="4369" width="9.42578125" style="253" customWidth="1"/>
    <col min="4370" max="4371" width="7.5703125" style="253" customWidth="1"/>
    <col min="4372" max="4372" width="9.42578125" style="253" customWidth="1"/>
    <col min="4373" max="4373" width="10.28515625" style="253" customWidth="1"/>
    <col min="4374" max="4374" width="10.85546875" style="253" customWidth="1"/>
    <col min="4375" max="4608" width="9.140625" style="253"/>
    <col min="4609" max="4609" width="4.140625" style="253" customWidth="1"/>
    <col min="4610" max="4610" width="8.85546875" style="253" customWidth="1"/>
    <col min="4611" max="4611" width="18.28515625" style="253" customWidth="1"/>
    <col min="4612" max="4612" width="16.42578125" style="253" customWidth="1"/>
    <col min="4613" max="4613" width="12.42578125" style="253" customWidth="1"/>
    <col min="4614" max="4614" width="17.7109375" style="253" customWidth="1"/>
    <col min="4615" max="4616" width="8.42578125" style="253" customWidth="1"/>
    <col min="4617" max="4620" width="11.42578125" style="253" customWidth="1"/>
    <col min="4621" max="4622" width="8" style="253" customWidth="1"/>
    <col min="4623" max="4623" width="10.85546875" style="253" customWidth="1"/>
    <col min="4624" max="4624" width="10.140625" style="253" customWidth="1"/>
    <col min="4625" max="4625" width="9.42578125" style="253" customWidth="1"/>
    <col min="4626" max="4627" width="7.5703125" style="253" customWidth="1"/>
    <col min="4628" max="4628" width="9.42578125" style="253" customWidth="1"/>
    <col min="4629" max="4629" width="10.28515625" style="253" customWidth="1"/>
    <col min="4630" max="4630" width="10.85546875" style="253" customWidth="1"/>
    <col min="4631" max="4864" width="9.140625" style="253"/>
    <col min="4865" max="4865" width="4.140625" style="253" customWidth="1"/>
    <col min="4866" max="4866" width="8.85546875" style="253" customWidth="1"/>
    <col min="4867" max="4867" width="18.28515625" style="253" customWidth="1"/>
    <col min="4868" max="4868" width="16.42578125" style="253" customWidth="1"/>
    <col min="4869" max="4869" width="12.42578125" style="253" customWidth="1"/>
    <col min="4870" max="4870" width="17.7109375" style="253" customWidth="1"/>
    <col min="4871" max="4872" width="8.42578125" style="253" customWidth="1"/>
    <col min="4873" max="4876" width="11.42578125" style="253" customWidth="1"/>
    <col min="4877" max="4878" width="8" style="253" customWidth="1"/>
    <col min="4879" max="4879" width="10.85546875" style="253" customWidth="1"/>
    <col min="4880" max="4880" width="10.140625" style="253" customWidth="1"/>
    <col min="4881" max="4881" width="9.42578125" style="253" customWidth="1"/>
    <col min="4882" max="4883" width="7.5703125" style="253" customWidth="1"/>
    <col min="4884" max="4884" width="9.42578125" style="253" customWidth="1"/>
    <col min="4885" max="4885" width="10.28515625" style="253" customWidth="1"/>
    <col min="4886" max="4886" width="10.85546875" style="253" customWidth="1"/>
    <col min="4887" max="5120" width="9.140625" style="253"/>
    <col min="5121" max="5121" width="4.140625" style="253" customWidth="1"/>
    <col min="5122" max="5122" width="8.85546875" style="253" customWidth="1"/>
    <col min="5123" max="5123" width="18.28515625" style="253" customWidth="1"/>
    <col min="5124" max="5124" width="16.42578125" style="253" customWidth="1"/>
    <col min="5125" max="5125" width="12.42578125" style="253" customWidth="1"/>
    <col min="5126" max="5126" width="17.7109375" style="253" customWidth="1"/>
    <col min="5127" max="5128" width="8.42578125" style="253" customWidth="1"/>
    <col min="5129" max="5132" width="11.42578125" style="253" customWidth="1"/>
    <col min="5133" max="5134" width="8" style="253" customWidth="1"/>
    <col min="5135" max="5135" width="10.85546875" style="253" customWidth="1"/>
    <col min="5136" max="5136" width="10.140625" style="253" customWidth="1"/>
    <col min="5137" max="5137" width="9.42578125" style="253" customWidth="1"/>
    <col min="5138" max="5139" width="7.5703125" style="253" customWidth="1"/>
    <col min="5140" max="5140" width="9.42578125" style="253" customWidth="1"/>
    <col min="5141" max="5141" width="10.28515625" style="253" customWidth="1"/>
    <col min="5142" max="5142" width="10.85546875" style="253" customWidth="1"/>
    <col min="5143" max="5376" width="9.140625" style="253"/>
    <col min="5377" max="5377" width="4.140625" style="253" customWidth="1"/>
    <col min="5378" max="5378" width="8.85546875" style="253" customWidth="1"/>
    <col min="5379" max="5379" width="18.28515625" style="253" customWidth="1"/>
    <col min="5380" max="5380" width="16.42578125" style="253" customWidth="1"/>
    <col min="5381" max="5381" width="12.42578125" style="253" customWidth="1"/>
    <col min="5382" max="5382" width="17.7109375" style="253" customWidth="1"/>
    <col min="5383" max="5384" width="8.42578125" style="253" customWidth="1"/>
    <col min="5385" max="5388" width="11.42578125" style="253" customWidth="1"/>
    <col min="5389" max="5390" width="8" style="253" customWidth="1"/>
    <col min="5391" max="5391" width="10.85546875" style="253" customWidth="1"/>
    <col min="5392" max="5392" width="10.140625" style="253" customWidth="1"/>
    <col min="5393" max="5393" width="9.42578125" style="253" customWidth="1"/>
    <col min="5394" max="5395" width="7.5703125" style="253" customWidth="1"/>
    <col min="5396" max="5396" width="9.42578125" style="253" customWidth="1"/>
    <col min="5397" max="5397" width="10.28515625" style="253" customWidth="1"/>
    <col min="5398" max="5398" width="10.85546875" style="253" customWidth="1"/>
    <col min="5399" max="5632" width="9.140625" style="253"/>
    <col min="5633" max="5633" width="4.140625" style="253" customWidth="1"/>
    <col min="5634" max="5634" width="8.85546875" style="253" customWidth="1"/>
    <col min="5635" max="5635" width="18.28515625" style="253" customWidth="1"/>
    <col min="5636" max="5636" width="16.42578125" style="253" customWidth="1"/>
    <col min="5637" max="5637" width="12.42578125" style="253" customWidth="1"/>
    <col min="5638" max="5638" width="17.7109375" style="253" customWidth="1"/>
    <col min="5639" max="5640" width="8.42578125" style="253" customWidth="1"/>
    <col min="5641" max="5644" width="11.42578125" style="253" customWidth="1"/>
    <col min="5645" max="5646" width="8" style="253" customWidth="1"/>
    <col min="5647" max="5647" width="10.85546875" style="253" customWidth="1"/>
    <col min="5648" max="5648" width="10.140625" style="253" customWidth="1"/>
    <col min="5649" max="5649" width="9.42578125" style="253" customWidth="1"/>
    <col min="5650" max="5651" width="7.5703125" style="253" customWidth="1"/>
    <col min="5652" max="5652" width="9.42578125" style="253" customWidth="1"/>
    <col min="5653" max="5653" width="10.28515625" style="253" customWidth="1"/>
    <col min="5654" max="5654" width="10.85546875" style="253" customWidth="1"/>
    <col min="5655" max="5888" width="9.140625" style="253"/>
    <col min="5889" max="5889" width="4.140625" style="253" customWidth="1"/>
    <col min="5890" max="5890" width="8.85546875" style="253" customWidth="1"/>
    <col min="5891" max="5891" width="18.28515625" style="253" customWidth="1"/>
    <col min="5892" max="5892" width="16.42578125" style="253" customWidth="1"/>
    <col min="5893" max="5893" width="12.42578125" style="253" customWidth="1"/>
    <col min="5894" max="5894" width="17.7109375" style="253" customWidth="1"/>
    <col min="5895" max="5896" width="8.42578125" style="253" customWidth="1"/>
    <col min="5897" max="5900" width="11.42578125" style="253" customWidth="1"/>
    <col min="5901" max="5902" width="8" style="253" customWidth="1"/>
    <col min="5903" max="5903" width="10.85546875" style="253" customWidth="1"/>
    <col min="5904" max="5904" width="10.140625" style="253" customWidth="1"/>
    <col min="5905" max="5905" width="9.42578125" style="253" customWidth="1"/>
    <col min="5906" max="5907" width="7.5703125" style="253" customWidth="1"/>
    <col min="5908" max="5908" width="9.42578125" style="253" customWidth="1"/>
    <col min="5909" max="5909" width="10.28515625" style="253" customWidth="1"/>
    <col min="5910" max="5910" width="10.85546875" style="253" customWidth="1"/>
    <col min="5911" max="6144" width="9.140625" style="253"/>
    <col min="6145" max="6145" width="4.140625" style="253" customWidth="1"/>
    <col min="6146" max="6146" width="8.85546875" style="253" customWidth="1"/>
    <col min="6147" max="6147" width="18.28515625" style="253" customWidth="1"/>
    <col min="6148" max="6148" width="16.42578125" style="253" customWidth="1"/>
    <col min="6149" max="6149" width="12.42578125" style="253" customWidth="1"/>
    <col min="6150" max="6150" width="17.7109375" style="253" customWidth="1"/>
    <col min="6151" max="6152" width="8.42578125" style="253" customWidth="1"/>
    <col min="6153" max="6156" width="11.42578125" style="253" customWidth="1"/>
    <col min="6157" max="6158" width="8" style="253" customWidth="1"/>
    <col min="6159" max="6159" width="10.85546875" style="253" customWidth="1"/>
    <col min="6160" max="6160" width="10.140625" style="253" customWidth="1"/>
    <col min="6161" max="6161" width="9.42578125" style="253" customWidth="1"/>
    <col min="6162" max="6163" width="7.5703125" style="253" customWidth="1"/>
    <col min="6164" max="6164" width="9.42578125" style="253" customWidth="1"/>
    <col min="6165" max="6165" width="10.28515625" style="253" customWidth="1"/>
    <col min="6166" max="6166" width="10.85546875" style="253" customWidth="1"/>
    <col min="6167" max="6400" width="9.140625" style="253"/>
    <col min="6401" max="6401" width="4.140625" style="253" customWidth="1"/>
    <col min="6402" max="6402" width="8.85546875" style="253" customWidth="1"/>
    <col min="6403" max="6403" width="18.28515625" style="253" customWidth="1"/>
    <col min="6404" max="6404" width="16.42578125" style="253" customWidth="1"/>
    <col min="6405" max="6405" width="12.42578125" style="253" customWidth="1"/>
    <col min="6406" max="6406" width="17.7109375" style="253" customWidth="1"/>
    <col min="6407" max="6408" width="8.42578125" style="253" customWidth="1"/>
    <col min="6409" max="6412" width="11.42578125" style="253" customWidth="1"/>
    <col min="6413" max="6414" width="8" style="253" customWidth="1"/>
    <col min="6415" max="6415" width="10.85546875" style="253" customWidth="1"/>
    <col min="6416" max="6416" width="10.140625" style="253" customWidth="1"/>
    <col min="6417" max="6417" width="9.42578125" style="253" customWidth="1"/>
    <col min="6418" max="6419" width="7.5703125" style="253" customWidth="1"/>
    <col min="6420" max="6420" width="9.42578125" style="253" customWidth="1"/>
    <col min="6421" max="6421" width="10.28515625" style="253" customWidth="1"/>
    <col min="6422" max="6422" width="10.85546875" style="253" customWidth="1"/>
    <col min="6423" max="6656" width="9.140625" style="253"/>
    <col min="6657" max="6657" width="4.140625" style="253" customWidth="1"/>
    <col min="6658" max="6658" width="8.85546875" style="253" customWidth="1"/>
    <col min="6659" max="6659" width="18.28515625" style="253" customWidth="1"/>
    <col min="6660" max="6660" width="16.42578125" style="253" customWidth="1"/>
    <col min="6661" max="6661" width="12.42578125" style="253" customWidth="1"/>
    <col min="6662" max="6662" width="17.7109375" style="253" customWidth="1"/>
    <col min="6663" max="6664" width="8.42578125" style="253" customWidth="1"/>
    <col min="6665" max="6668" width="11.42578125" style="253" customWidth="1"/>
    <col min="6669" max="6670" width="8" style="253" customWidth="1"/>
    <col min="6671" max="6671" width="10.85546875" style="253" customWidth="1"/>
    <col min="6672" max="6672" width="10.140625" style="253" customWidth="1"/>
    <col min="6673" max="6673" width="9.42578125" style="253" customWidth="1"/>
    <col min="6674" max="6675" width="7.5703125" style="253" customWidth="1"/>
    <col min="6676" max="6676" width="9.42578125" style="253" customWidth="1"/>
    <col min="6677" max="6677" width="10.28515625" style="253" customWidth="1"/>
    <col min="6678" max="6678" width="10.85546875" style="253" customWidth="1"/>
    <col min="6679" max="6912" width="9.140625" style="253"/>
    <col min="6913" max="6913" width="4.140625" style="253" customWidth="1"/>
    <col min="6914" max="6914" width="8.85546875" style="253" customWidth="1"/>
    <col min="6915" max="6915" width="18.28515625" style="253" customWidth="1"/>
    <col min="6916" max="6916" width="16.42578125" style="253" customWidth="1"/>
    <col min="6917" max="6917" width="12.42578125" style="253" customWidth="1"/>
    <col min="6918" max="6918" width="17.7109375" style="253" customWidth="1"/>
    <col min="6919" max="6920" width="8.42578125" style="253" customWidth="1"/>
    <col min="6921" max="6924" width="11.42578125" style="253" customWidth="1"/>
    <col min="6925" max="6926" width="8" style="253" customWidth="1"/>
    <col min="6927" max="6927" width="10.85546875" style="253" customWidth="1"/>
    <col min="6928" max="6928" width="10.140625" style="253" customWidth="1"/>
    <col min="6929" max="6929" width="9.42578125" style="253" customWidth="1"/>
    <col min="6930" max="6931" width="7.5703125" style="253" customWidth="1"/>
    <col min="6932" max="6932" width="9.42578125" style="253" customWidth="1"/>
    <col min="6933" max="6933" width="10.28515625" style="253" customWidth="1"/>
    <col min="6934" max="6934" width="10.85546875" style="253" customWidth="1"/>
    <col min="6935" max="7168" width="9.140625" style="253"/>
    <col min="7169" max="7169" width="4.140625" style="253" customWidth="1"/>
    <col min="7170" max="7170" width="8.85546875" style="253" customWidth="1"/>
    <col min="7171" max="7171" width="18.28515625" style="253" customWidth="1"/>
    <col min="7172" max="7172" width="16.42578125" style="253" customWidth="1"/>
    <col min="7173" max="7173" width="12.42578125" style="253" customWidth="1"/>
    <col min="7174" max="7174" width="17.7109375" style="253" customWidth="1"/>
    <col min="7175" max="7176" width="8.42578125" style="253" customWidth="1"/>
    <col min="7177" max="7180" width="11.42578125" style="253" customWidth="1"/>
    <col min="7181" max="7182" width="8" style="253" customWidth="1"/>
    <col min="7183" max="7183" width="10.85546875" style="253" customWidth="1"/>
    <col min="7184" max="7184" width="10.140625" style="253" customWidth="1"/>
    <col min="7185" max="7185" width="9.42578125" style="253" customWidth="1"/>
    <col min="7186" max="7187" width="7.5703125" style="253" customWidth="1"/>
    <col min="7188" max="7188" width="9.42578125" style="253" customWidth="1"/>
    <col min="7189" max="7189" width="10.28515625" style="253" customWidth="1"/>
    <col min="7190" max="7190" width="10.85546875" style="253" customWidth="1"/>
    <col min="7191" max="7424" width="9.140625" style="253"/>
    <col min="7425" max="7425" width="4.140625" style="253" customWidth="1"/>
    <col min="7426" max="7426" width="8.85546875" style="253" customWidth="1"/>
    <col min="7427" max="7427" width="18.28515625" style="253" customWidth="1"/>
    <col min="7428" max="7428" width="16.42578125" style="253" customWidth="1"/>
    <col min="7429" max="7429" width="12.42578125" style="253" customWidth="1"/>
    <col min="7430" max="7430" width="17.7109375" style="253" customWidth="1"/>
    <col min="7431" max="7432" width="8.42578125" style="253" customWidth="1"/>
    <col min="7433" max="7436" width="11.42578125" style="253" customWidth="1"/>
    <col min="7437" max="7438" width="8" style="253" customWidth="1"/>
    <col min="7439" max="7439" width="10.85546875" style="253" customWidth="1"/>
    <col min="7440" max="7440" width="10.140625" style="253" customWidth="1"/>
    <col min="7441" max="7441" width="9.42578125" style="253" customWidth="1"/>
    <col min="7442" max="7443" width="7.5703125" style="253" customWidth="1"/>
    <col min="7444" max="7444" width="9.42578125" style="253" customWidth="1"/>
    <col min="7445" max="7445" width="10.28515625" style="253" customWidth="1"/>
    <col min="7446" max="7446" width="10.85546875" style="253" customWidth="1"/>
    <col min="7447" max="7680" width="9.140625" style="253"/>
    <col min="7681" max="7681" width="4.140625" style="253" customWidth="1"/>
    <col min="7682" max="7682" width="8.85546875" style="253" customWidth="1"/>
    <col min="7683" max="7683" width="18.28515625" style="253" customWidth="1"/>
    <col min="7684" max="7684" width="16.42578125" style="253" customWidth="1"/>
    <col min="7685" max="7685" width="12.42578125" style="253" customWidth="1"/>
    <col min="7686" max="7686" width="17.7109375" style="253" customWidth="1"/>
    <col min="7687" max="7688" width="8.42578125" style="253" customWidth="1"/>
    <col min="7689" max="7692" width="11.42578125" style="253" customWidth="1"/>
    <col min="7693" max="7694" width="8" style="253" customWidth="1"/>
    <col min="7695" max="7695" width="10.85546875" style="253" customWidth="1"/>
    <col min="7696" max="7696" width="10.140625" style="253" customWidth="1"/>
    <col min="7697" max="7697" width="9.42578125" style="253" customWidth="1"/>
    <col min="7698" max="7699" width="7.5703125" style="253" customWidth="1"/>
    <col min="7700" max="7700" width="9.42578125" style="253" customWidth="1"/>
    <col min="7701" max="7701" width="10.28515625" style="253" customWidth="1"/>
    <col min="7702" max="7702" width="10.85546875" style="253" customWidth="1"/>
    <col min="7703" max="7936" width="9.140625" style="253"/>
    <col min="7937" max="7937" width="4.140625" style="253" customWidth="1"/>
    <col min="7938" max="7938" width="8.85546875" style="253" customWidth="1"/>
    <col min="7939" max="7939" width="18.28515625" style="253" customWidth="1"/>
    <col min="7940" max="7940" width="16.42578125" style="253" customWidth="1"/>
    <col min="7941" max="7941" width="12.42578125" style="253" customWidth="1"/>
    <col min="7942" max="7942" width="17.7109375" style="253" customWidth="1"/>
    <col min="7943" max="7944" width="8.42578125" style="253" customWidth="1"/>
    <col min="7945" max="7948" width="11.42578125" style="253" customWidth="1"/>
    <col min="7949" max="7950" width="8" style="253" customWidth="1"/>
    <col min="7951" max="7951" width="10.85546875" style="253" customWidth="1"/>
    <col min="7952" max="7952" width="10.140625" style="253" customWidth="1"/>
    <col min="7953" max="7953" width="9.42578125" style="253" customWidth="1"/>
    <col min="7954" max="7955" width="7.5703125" style="253" customWidth="1"/>
    <col min="7956" max="7956" width="9.42578125" style="253" customWidth="1"/>
    <col min="7957" max="7957" width="10.28515625" style="253" customWidth="1"/>
    <col min="7958" max="7958" width="10.85546875" style="253" customWidth="1"/>
    <col min="7959" max="8192" width="9.140625" style="253"/>
    <col min="8193" max="8193" width="4.140625" style="253" customWidth="1"/>
    <col min="8194" max="8194" width="8.85546875" style="253" customWidth="1"/>
    <col min="8195" max="8195" width="18.28515625" style="253" customWidth="1"/>
    <col min="8196" max="8196" width="16.42578125" style="253" customWidth="1"/>
    <col min="8197" max="8197" width="12.42578125" style="253" customWidth="1"/>
    <col min="8198" max="8198" width="17.7109375" style="253" customWidth="1"/>
    <col min="8199" max="8200" width="8.42578125" style="253" customWidth="1"/>
    <col min="8201" max="8204" width="11.42578125" style="253" customWidth="1"/>
    <col min="8205" max="8206" width="8" style="253" customWidth="1"/>
    <col min="8207" max="8207" width="10.85546875" style="253" customWidth="1"/>
    <col min="8208" max="8208" width="10.140625" style="253" customWidth="1"/>
    <col min="8209" max="8209" width="9.42578125" style="253" customWidth="1"/>
    <col min="8210" max="8211" width="7.5703125" style="253" customWidth="1"/>
    <col min="8212" max="8212" width="9.42578125" style="253" customWidth="1"/>
    <col min="8213" max="8213" width="10.28515625" style="253" customWidth="1"/>
    <col min="8214" max="8214" width="10.85546875" style="253" customWidth="1"/>
    <col min="8215" max="8448" width="9.140625" style="253"/>
    <col min="8449" max="8449" width="4.140625" style="253" customWidth="1"/>
    <col min="8450" max="8450" width="8.85546875" style="253" customWidth="1"/>
    <col min="8451" max="8451" width="18.28515625" style="253" customWidth="1"/>
    <col min="8452" max="8452" width="16.42578125" style="253" customWidth="1"/>
    <col min="8453" max="8453" width="12.42578125" style="253" customWidth="1"/>
    <col min="8454" max="8454" width="17.7109375" style="253" customWidth="1"/>
    <col min="8455" max="8456" width="8.42578125" style="253" customWidth="1"/>
    <col min="8457" max="8460" width="11.42578125" style="253" customWidth="1"/>
    <col min="8461" max="8462" width="8" style="253" customWidth="1"/>
    <col min="8463" max="8463" width="10.85546875" style="253" customWidth="1"/>
    <col min="8464" max="8464" width="10.140625" style="253" customWidth="1"/>
    <col min="8465" max="8465" width="9.42578125" style="253" customWidth="1"/>
    <col min="8466" max="8467" width="7.5703125" style="253" customWidth="1"/>
    <col min="8468" max="8468" width="9.42578125" style="253" customWidth="1"/>
    <col min="8469" max="8469" width="10.28515625" style="253" customWidth="1"/>
    <col min="8470" max="8470" width="10.85546875" style="253" customWidth="1"/>
    <col min="8471" max="8704" width="9.140625" style="253"/>
    <col min="8705" max="8705" width="4.140625" style="253" customWidth="1"/>
    <col min="8706" max="8706" width="8.85546875" style="253" customWidth="1"/>
    <col min="8707" max="8707" width="18.28515625" style="253" customWidth="1"/>
    <col min="8708" max="8708" width="16.42578125" style="253" customWidth="1"/>
    <col min="8709" max="8709" width="12.42578125" style="253" customWidth="1"/>
    <col min="8710" max="8710" width="17.7109375" style="253" customWidth="1"/>
    <col min="8711" max="8712" width="8.42578125" style="253" customWidth="1"/>
    <col min="8713" max="8716" width="11.42578125" style="253" customWidth="1"/>
    <col min="8717" max="8718" width="8" style="253" customWidth="1"/>
    <col min="8719" max="8719" width="10.85546875" style="253" customWidth="1"/>
    <col min="8720" max="8720" width="10.140625" style="253" customWidth="1"/>
    <col min="8721" max="8721" width="9.42578125" style="253" customWidth="1"/>
    <col min="8722" max="8723" width="7.5703125" style="253" customWidth="1"/>
    <col min="8724" max="8724" width="9.42578125" style="253" customWidth="1"/>
    <col min="8725" max="8725" width="10.28515625" style="253" customWidth="1"/>
    <col min="8726" max="8726" width="10.85546875" style="253" customWidth="1"/>
    <col min="8727" max="8960" width="9.140625" style="253"/>
    <col min="8961" max="8961" width="4.140625" style="253" customWidth="1"/>
    <col min="8962" max="8962" width="8.85546875" style="253" customWidth="1"/>
    <col min="8963" max="8963" width="18.28515625" style="253" customWidth="1"/>
    <col min="8964" max="8964" width="16.42578125" style="253" customWidth="1"/>
    <col min="8965" max="8965" width="12.42578125" style="253" customWidth="1"/>
    <col min="8966" max="8966" width="17.7109375" style="253" customWidth="1"/>
    <col min="8967" max="8968" width="8.42578125" style="253" customWidth="1"/>
    <col min="8969" max="8972" width="11.42578125" style="253" customWidth="1"/>
    <col min="8973" max="8974" width="8" style="253" customWidth="1"/>
    <col min="8975" max="8975" width="10.85546875" style="253" customWidth="1"/>
    <col min="8976" max="8976" width="10.140625" style="253" customWidth="1"/>
    <col min="8977" max="8977" width="9.42578125" style="253" customWidth="1"/>
    <col min="8978" max="8979" width="7.5703125" style="253" customWidth="1"/>
    <col min="8980" max="8980" width="9.42578125" style="253" customWidth="1"/>
    <col min="8981" max="8981" width="10.28515625" style="253" customWidth="1"/>
    <col min="8982" max="8982" width="10.85546875" style="253" customWidth="1"/>
    <col min="8983" max="9216" width="9.140625" style="253"/>
    <col min="9217" max="9217" width="4.140625" style="253" customWidth="1"/>
    <col min="9218" max="9218" width="8.85546875" style="253" customWidth="1"/>
    <col min="9219" max="9219" width="18.28515625" style="253" customWidth="1"/>
    <col min="9220" max="9220" width="16.42578125" style="253" customWidth="1"/>
    <col min="9221" max="9221" width="12.42578125" style="253" customWidth="1"/>
    <col min="9222" max="9222" width="17.7109375" style="253" customWidth="1"/>
    <col min="9223" max="9224" width="8.42578125" style="253" customWidth="1"/>
    <col min="9225" max="9228" width="11.42578125" style="253" customWidth="1"/>
    <col min="9229" max="9230" width="8" style="253" customWidth="1"/>
    <col min="9231" max="9231" width="10.85546875" style="253" customWidth="1"/>
    <col min="9232" max="9232" width="10.140625" style="253" customWidth="1"/>
    <col min="9233" max="9233" width="9.42578125" style="253" customWidth="1"/>
    <col min="9234" max="9235" width="7.5703125" style="253" customWidth="1"/>
    <col min="9236" max="9236" width="9.42578125" style="253" customWidth="1"/>
    <col min="9237" max="9237" width="10.28515625" style="253" customWidth="1"/>
    <col min="9238" max="9238" width="10.85546875" style="253" customWidth="1"/>
    <col min="9239" max="9472" width="9.140625" style="253"/>
    <col min="9473" max="9473" width="4.140625" style="253" customWidth="1"/>
    <col min="9474" max="9474" width="8.85546875" style="253" customWidth="1"/>
    <col min="9475" max="9475" width="18.28515625" style="253" customWidth="1"/>
    <col min="9476" max="9476" width="16.42578125" style="253" customWidth="1"/>
    <col min="9477" max="9477" width="12.42578125" style="253" customWidth="1"/>
    <col min="9478" max="9478" width="17.7109375" style="253" customWidth="1"/>
    <col min="9479" max="9480" width="8.42578125" style="253" customWidth="1"/>
    <col min="9481" max="9484" width="11.42578125" style="253" customWidth="1"/>
    <col min="9485" max="9486" width="8" style="253" customWidth="1"/>
    <col min="9487" max="9487" width="10.85546875" style="253" customWidth="1"/>
    <col min="9488" max="9488" width="10.140625" style="253" customWidth="1"/>
    <col min="9489" max="9489" width="9.42578125" style="253" customWidth="1"/>
    <col min="9490" max="9491" width="7.5703125" style="253" customWidth="1"/>
    <col min="9492" max="9492" width="9.42578125" style="253" customWidth="1"/>
    <col min="9493" max="9493" width="10.28515625" style="253" customWidth="1"/>
    <col min="9494" max="9494" width="10.85546875" style="253" customWidth="1"/>
    <col min="9495" max="9728" width="9.140625" style="253"/>
    <col min="9729" max="9729" width="4.140625" style="253" customWidth="1"/>
    <col min="9730" max="9730" width="8.85546875" style="253" customWidth="1"/>
    <col min="9731" max="9731" width="18.28515625" style="253" customWidth="1"/>
    <col min="9732" max="9732" width="16.42578125" style="253" customWidth="1"/>
    <col min="9733" max="9733" width="12.42578125" style="253" customWidth="1"/>
    <col min="9734" max="9734" width="17.7109375" style="253" customWidth="1"/>
    <col min="9735" max="9736" width="8.42578125" style="253" customWidth="1"/>
    <col min="9737" max="9740" width="11.42578125" style="253" customWidth="1"/>
    <col min="9741" max="9742" width="8" style="253" customWidth="1"/>
    <col min="9743" max="9743" width="10.85546875" style="253" customWidth="1"/>
    <col min="9744" max="9744" width="10.140625" style="253" customWidth="1"/>
    <col min="9745" max="9745" width="9.42578125" style="253" customWidth="1"/>
    <col min="9746" max="9747" width="7.5703125" style="253" customWidth="1"/>
    <col min="9748" max="9748" width="9.42578125" style="253" customWidth="1"/>
    <col min="9749" max="9749" width="10.28515625" style="253" customWidth="1"/>
    <col min="9750" max="9750" width="10.85546875" style="253" customWidth="1"/>
    <col min="9751" max="9984" width="9.140625" style="253"/>
    <col min="9985" max="9985" width="4.140625" style="253" customWidth="1"/>
    <col min="9986" max="9986" width="8.85546875" style="253" customWidth="1"/>
    <col min="9987" max="9987" width="18.28515625" style="253" customWidth="1"/>
    <col min="9988" max="9988" width="16.42578125" style="253" customWidth="1"/>
    <col min="9989" max="9989" width="12.42578125" style="253" customWidth="1"/>
    <col min="9990" max="9990" width="17.7109375" style="253" customWidth="1"/>
    <col min="9991" max="9992" width="8.42578125" style="253" customWidth="1"/>
    <col min="9993" max="9996" width="11.42578125" style="253" customWidth="1"/>
    <col min="9997" max="9998" width="8" style="253" customWidth="1"/>
    <col min="9999" max="9999" width="10.85546875" style="253" customWidth="1"/>
    <col min="10000" max="10000" width="10.140625" style="253" customWidth="1"/>
    <col min="10001" max="10001" width="9.42578125" style="253" customWidth="1"/>
    <col min="10002" max="10003" width="7.5703125" style="253" customWidth="1"/>
    <col min="10004" max="10004" width="9.42578125" style="253" customWidth="1"/>
    <col min="10005" max="10005" width="10.28515625" style="253" customWidth="1"/>
    <col min="10006" max="10006" width="10.85546875" style="253" customWidth="1"/>
    <col min="10007" max="10240" width="9.140625" style="253"/>
    <col min="10241" max="10241" width="4.140625" style="253" customWidth="1"/>
    <col min="10242" max="10242" width="8.85546875" style="253" customWidth="1"/>
    <col min="10243" max="10243" width="18.28515625" style="253" customWidth="1"/>
    <col min="10244" max="10244" width="16.42578125" style="253" customWidth="1"/>
    <col min="10245" max="10245" width="12.42578125" style="253" customWidth="1"/>
    <col min="10246" max="10246" width="17.7109375" style="253" customWidth="1"/>
    <col min="10247" max="10248" width="8.42578125" style="253" customWidth="1"/>
    <col min="10249" max="10252" width="11.42578125" style="253" customWidth="1"/>
    <col min="10253" max="10254" width="8" style="253" customWidth="1"/>
    <col min="10255" max="10255" width="10.85546875" style="253" customWidth="1"/>
    <col min="10256" max="10256" width="10.140625" style="253" customWidth="1"/>
    <col min="10257" max="10257" width="9.42578125" style="253" customWidth="1"/>
    <col min="10258" max="10259" width="7.5703125" style="253" customWidth="1"/>
    <col min="10260" max="10260" width="9.42578125" style="253" customWidth="1"/>
    <col min="10261" max="10261" width="10.28515625" style="253" customWidth="1"/>
    <col min="10262" max="10262" width="10.85546875" style="253" customWidth="1"/>
    <col min="10263" max="10496" width="9.140625" style="253"/>
    <col min="10497" max="10497" width="4.140625" style="253" customWidth="1"/>
    <col min="10498" max="10498" width="8.85546875" style="253" customWidth="1"/>
    <col min="10499" max="10499" width="18.28515625" style="253" customWidth="1"/>
    <col min="10500" max="10500" width="16.42578125" style="253" customWidth="1"/>
    <col min="10501" max="10501" width="12.42578125" style="253" customWidth="1"/>
    <col min="10502" max="10502" width="17.7109375" style="253" customWidth="1"/>
    <col min="10503" max="10504" width="8.42578125" style="253" customWidth="1"/>
    <col min="10505" max="10508" width="11.42578125" style="253" customWidth="1"/>
    <col min="10509" max="10510" width="8" style="253" customWidth="1"/>
    <col min="10511" max="10511" width="10.85546875" style="253" customWidth="1"/>
    <col min="10512" max="10512" width="10.140625" style="253" customWidth="1"/>
    <col min="10513" max="10513" width="9.42578125" style="253" customWidth="1"/>
    <col min="10514" max="10515" width="7.5703125" style="253" customWidth="1"/>
    <col min="10516" max="10516" width="9.42578125" style="253" customWidth="1"/>
    <col min="10517" max="10517" width="10.28515625" style="253" customWidth="1"/>
    <col min="10518" max="10518" width="10.85546875" style="253" customWidth="1"/>
    <col min="10519" max="10752" width="9.140625" style="253"/>
    <col min="10753" max="10753" width="4.140625" style="253" customWidth="1"/>
    <col min="10754" max="10754" width="8.85546875" style="253" customWidth="1"/>
    <col min="10755" max="10755" width="18.28515625" style="253" customWidth="1"/>
    <col min="10756" max="10756" width="16.42578125" style="253" customWidth="1"/>
    <col min="10757" max="10757" width="12.42578125" style="253" customWidth="1"/>
    <col min="10758" max="10758" width="17.7109375" style="253" customWidth="1"/>
    <col min="10759" max="10760" width="8.42578125" style="253" customWidth="1"/>
    <col min="10761" max="10764" width="11.42578125" style="253" customWidth="1"/>
    <col min="10765" max="10766" width="8" style="253" customWidth="1"/>
    <col min="10767" max="10767" width="10.85546875" style="253" customWidth="1"/>
    <col min="10768" max="10768" width="10.140625" style="253" customWidth="1"/>
    <col min="10769" max="10769" width="9.42578125" style="253" customWidth="1"/>
    <col min="10770" max="10771" width="7.5703125" style="253" customWidth="1"/>
    <col min="10772" max="10772" width="9.42578125" style="253" customWidth="1"/>
    <col min="10773" max="10773" width="10.28515625" style="253" customWidth="1"/>
    <col min="10774" max="10774" width="10.85546875" style="253" customWidth="1"/>
    <col min="10775" max="11008" width="9.140625" style="253"/>
    <col min="11009" max="11009" width="4.140625" style="253" customWidth="1"/>
    <col min="11010" max="11010" width="8.85546875" style="253" customWidth="1"/>
    <col min="11011" max="11011" width="18.28515625" style="253" customWidth="1"/>
    <col min="11012" max="11012" width="16.42578125" style="253" customWidth="1"/>
    <col min="11013" max="11013" width="12.42578125" style="253" customWidth="1"/>
    <col min="11014" max="11014" width="17.7109375" style="253" customWidth="1"/>
    <col min="11015" max="11016" width="8.42578125" style="253" customWidth="1"/>
    <col min="11017" max="11020" width="11.42578125" style="253" customWidth="1"/>
    <col min="11021" max="11022" width="8" style="253" customWidth="1"/>
    <col min="11023" max="11023" width="10.85546875" style="253" customWidth="1"/>
    <col min="11024" max="11024" width="10.140625" style="253" customWidth="1"/>
    <col min="11025" max="11025" width="9.42578125" style="253" customWidth="1"/>
    <col min="11026" max="11027" width="7.5703125" style="253" customWidth="1"/>
    <col min="11028" max="11028" width="9.42578125" style="253" customWidth="1"/>
    <col min="11029" max="11029" width="10.28515625" style="253" customWidth="1"/>
    <col min="11030" max="11030" width="10.85546875" style="253" customWidth="1"/>
    <col min="11031" max="11264" width="9.140625" style="253"/>
    <col min="11265" max="11265" width="4.140625" style="253" customWidth="1"/>
    <col min="11266" max="11266" width="8.85546875" style="253" customWidth="1"/>
    <col min="11267" max="11267" width="18.28515625" style="253" customWidth="1"/>
    <col min="11268" max="11268" width="16.42578125" style="253" customWidth="1"/>
    <col min="11269" max="11269" width="12.42578125" style="253" customWidth="1"/>
    <col min="11270" max="11270" width="17.7109375" style="253" customWidth="1"/>
    <col min="11271" max="11272" width="8.42578125" style="253" customWidth="1"/>
    <col min="11273" max="11276" width="11.42578125" style="253" customWidth="1"/>
    <col min="11277" max="11278" width="8" style="253" customWidth="1"/>
    <col min="11279" max="11279" width="10.85546875" style="253" customWidth="1"/>
    <col min="11280" max="11280" width="10.140625" style="253" customWidth="1"/>
    <col min="11281" max="11281" width="9.42578125" style="253" customWidth="1"/>
    <col min="11282" max="11283" width="7.5703125" style="253" customWidth="1"/>
    <col min="11284" max="11284" width="9.42578125" style="253" customWidth="1"/>
    <col min="11285" max="11285" width="10.28515625" style="253" customWidth="1"/>
    <col min="11286" max="11286" width="10.85546875" style="253" customWidth="1"/>
    <col min="11287" max="11520" width="9.140625" style="253"/>
    <col min="11521" max="11521" width="4.140625" style="253" customWidth="1"/>
    <col min="11522" max="11522" width="8.85546875" style="253" customWidth="1"/>
    <col min="11523" max="11523" width="18.28515625" style="253" customWidth="1"/>
    <col min="11524" max="11524" width="16.42578125" style="253" customWidth="1"/>
    <col min="11525" max="11525" width="12.42578125" style="253" customWidth="1"/>
    <col min="11526" max="11526" width="17.7109375" style="253" customWidth="1"/>
    <col min="11527" max="11528" width="8.42578125" style="253" customWidth="1"/>
    <col min="11529" max="11532" width="11.42578125" style="253" customWidth="1"/>
    <col min="11533" max="11534" width="8" style="253" customWidth="1"/>
    <col min="11535" max="11535" width="10.85546875" style="253" customWidth="1"/>
    <col min="11536" max="11536" width="10.140625" style="253" customWidth="1"/>
    <col min="11537" max="11537" width="9.42578125" style="253" customWidth="1"/>
    <col min="11538" max="11539" width="7.5703125" style="253" customWidth="1"/>
    <col min="11540" max="11540" width="9.42578125" style="253" customWidth="1"/>
    <col min="11541" max="11541" width="10.28515625" style="253" customWidth="1"/>
    <col min="11542" max="11542" width="10.85546875" style="253" customWidth="1"/>
    <col min="11543" max="11776" width="9.140625" style="253"/>
    <col min="11777" max="11777" width="4.140625" style="253" customWidth="1"/>
    <col min="11778" max="11778" width="8.85546875" style="253" customWidth="1"/>
    <col min="11779" max="11779" width="18.28515625" style="253" customWidth="1"/>
    <col min="11780" max="11780" width="16.42578125" style="253" customWidth="1"/>
    <col min="11781" max="11781" width="12.42578125" style="253" customWidth="1"/>
    <col min="11782" max="11782" width="17.7109375" style="253" customWidth="1"/>
    <col min="11783" max="11784" width="8.42578125" style="253" customWidth="1"/>
    <col min="11785" max="11788" width="11.42578125" style="253" customWidth="1"/>
    <col min="11789" max="11790" width="8" style="253" customWidth="1"/>
    <col min="11791" max="11791" width="10.85546875" style="253" customWidth="1"/>
    <col min="11792" max="11792" width="10.140625" style="253" customWidth="1"/>
    <col min="11793" max="11793" width="9.42578125" style="253" customWidth="1"/>
    <col min="11794" max="11795" width="7.5703125" style="253" customWidth="1"/>
    <col min="11796" max="11796" width="9.42578125" style="253" customWidth="1"/>
    <col min="11797" max="11797" width="10.28515625" style="253" customWidth="1"/>
    <col min="11798" max="11798" width="10.85546875" style="253" customWidth="1"/>
    <col min="11799" max="12032" width="9.140625" style="253"/>
    <col min="12033" max="12033" width="4.140625" style="253" customWidth="1"/>
    <col min="12034" max="12034" width="8.85546875" style="253" customWidth="1"/>
    <col min="12035" max="12035" width="18.28515625" style="253" customWidth="1"/>
    <col min="12036" max="12036" width="16.42578125" style="253" customWidth="1"/>
    <col min="12037" max="12037" width="12.42578125" style="253" customWidth="1"/>
    <col min="12038" max="12038" width="17.7109375" style="253" customWidth="1"/>
    <col min="12039" max="12040" width="8.42578125" style="253" customWidth="1"/>
    <col min="12041" max="12044" width="11.42578125" style="253" customWidth="1"/>
    <col min="12045" max="12046" width="8" style="253" customWidth="1"/>
    <col min="12047" max="12047" width="10.85546875" style="253" customWidth="1"/>
    <col min="12048" max="12048" width="10.140625" style="253" customWidth="1"/>
    <col min="12049" max="12049" width="9.42578125" style="253" customWidth="1"/>
    <col min="12050" max="12051" width="7.5703125" style="253" customWidth="1"/>
    <col min="12052" max="12052" width="9.42578125" style="253" customWidth="1"/>
    <col min="12053" max="12053" width="10.28515625" style="253" customWidth="1"/>
    <col min="12054" max="12054" width="10.85546875" style="253" customWidth="1"/>
    <col min="12055" max="12288" width="9.140625" style="253"/>
    <col min="12289" max="12289" width="4.140625" style="253" customWidth="1"/>
    <col min="12290" max="12290" width="8.85546875" style="253" customWidth="1"/>
    <col min="12291" max="12291" width="18.28515625" style="253" customWidth="1"/>
    <col min="12292" max="12292" width="16.42578125" style="253" customWidth="1"/>
    <col min="12293" max="12293" width="12.42578125" style="253" customWidth="1"/>
    <col min="12294" max="12294" width="17.7109375" style="253" customWidth="1"/>
    <col min="12295" max="12296" width="8.42578125" style="253" customWidth="1"/>
    <col min="12297" max="12300" width="11.42578125" style="253" customWidth="1"/>
    <col min="12301" max="12302" width="8" style="253" customWidth="1"/>
    <col min="12303" max="12303" width="10.85546875" style="253" customWidth="1"/>
    <col min="12304" max="12304" width="10.140625" style="253" customWidth="1"/>
    <col min="12305" max="12305" width="9.42578125" style="253" customWidth="1"/>
    <col min="12306" max="12307" width="7.5703125" style="253" customWidth="1"/>
    <col min="12308" max="12308" width="9.42578125" style="253" customWidth="1"/>
    <col min="12309" max="12309" width="10.28515625" style="253" customWidth="1"/>
    <col min="12310" max="12310" width="10.85546875" style="253" customWidth="1"/>
    <col min="12311" max="12544" width="9.140625" style="253"/>
    <col min="12545" max="12545" width="4.140625" style="253" customWidth="1"/>
    <col min="12546" max="12546" width="8.85546875" style="253" customWidth="1"/>
    <col min="12547" max="12547" width="18.28515625" style="253" customWidth="1"/>
    <col min="12548" max="12548" width="16.42578125" style="253" customWidth="1"/>
    <col min="12549" max="12549" width="12.42578125" style="253" customWidth="1"/>
    <col min="12550" max="12550" width="17.7109375" style="253" customWidth="1"/>
    <col min="12551" max="12552" width="8.42578125" style="253" customWidth="1"/>
    <col min="12553" max="12556" width="11.42578125" style="253" customWidth="1"/>
    <col min="12557" max="12558" width="8" style="253" customWidth="1"/>
    <col min="12559" max="12559" width="10.85546875" style="253" customWidth="1"/>
    <col min="12560" max="12560" width="10.140625" style="253" customWidth="1"/>
    <col min="12561" max="12561" width="9.42578125" style="253" customWidth="1"/>
    <col min="12562" max="12563" width="7.5703125" style="253" customWidth="1"/>
    <col min="12564" max="12564" width="9.42578125" style="253" customWidth="1"/>
    <col min="12565" max="12565" width="10.28515625" style="253" customWidth="1"/>
    <col min="12566" max="12566" width="10.85546875" style="253" customWidth="1"/>
    <col min="12567" max="12800" width="9.140625" style="253"/>
    <col min="12801" max="12801" width="4.140625" style="253" customWidth="1"/>
    <col min="12802" max="12802" width="8.85546875" style="253" customWidth="1"/>
    <col min="12803" max="12803" width="18.28515625" style="253" customWidth="1"/>
    <col min="12804" max="12804" width="16.42578125" style="253" customWidth="1"/>
    <col min="12805" max="12805" width="12.42578125" style="253" customWidth="1"/>
    <col min="12806" max="12806" width="17.7109375" style="253" customWidth="1"/>
    <col min="12807" max="12808" width="8.42578125" style="253" customWidth="1"/>
    <col min="12809" max="12812" width="11.42578125" style="253" customWidth="1"/>
    <col min="12813" max="12814" width="8" style="253" customWidth="1"/>
    <col min="12815" max="12815" width="10.85546875" style="253" customWidth="1"/>
    <col min="12816" max="12816" width="10.140625" style="253" customWidth="1"/>
    <col min="12817" max="12817" width="9.42578125" style="253" customWidth="1"/>
    <col min="12818" max="12819" width="7.5703125" style="253" customWidth="1"/>
    <col min="12820" max="12820" width="9.42578125" style="253" customWidth="1"/>
    <col min="12821" max="12821" width="10.28515625" style="253" customWidth="1"/>
    <col min="12822" max="12822" width="10.85546875" style="253" customWidth="1"/>
    <col min="12823" max="13056" width="9.140625" style="253"/>
    <col min="13057" max="13057" width="4.140625" style="253" customWidth="1"/>
    <col min="13058" max="13058" width="8.85546875" style="253" customWidth="1"/>
    <col min="13059" max="13059" width="18.28515625" style="253" customWidth="1"/>
    <col min="13060" max="13060" width="16.42578125" style="253" customWidth="1"/>
    <col min="13061" max="13061" width="12.42578125" style="253" customWidth="1"/>
    <col min="13062" max="13062" width="17.7109375" style="253" customWidth="1"/>
    <col min="13063" max="13064" width="8.42578125" style="253" customWidth="1"/>
    <col min="13065" max="13068" width="11.42578125" style="253" customWidth="1"/>
    <col min="13069" max="13070" width="8" style="253" customWidth="1"/>
    <col min="13071" max="13071" width="10.85546875" style="253" customWidth="1"/>
    <col min="13072" max="13072" width="10.140625" style="253" customWidth="1"/>
    <col min="13073" max="13073" width="9.42578125" style="253" customWidth="1"/>
    <col min="13074" max="13075" width="7.5703125" style="253" customWidth="1"/>
    <col min="13076" max="13076" width="9.42578125" style="253" customWidth="1"/>
    <col min="13077" max="13077" width="10.28515625" style="253" customWidth="1"/>
    <col min="13078" max="13078" width="10.85546875" style="253" customWidth="1"/>
    <col min="13079" max="13312" width="9.140625" style="253"/>
    <col min="13313" max="13313" width="4.140625" style="253" customWidth="1"/>
    <col min="13314" max="13314" width="8.85546875" style="253" customWidth="1"/>
    <col min="13315" max="13315" width="18.28515625" style="253" customWidth="1"/>
    <col min="13316" max="13316" width="16.42578125" style="253" customWidth="1"/>
    <col min="13317" max="13317" width="12.42578125" style="253" customWidth="1"/>
    <col min="13318" max="13318" width="17.7109375" style="253" customWidth="1"/>
    <col min="13319" max="13320" width="8.42578125" style="253" customWidth="1"/>
    <col min="13321" max="13324" width="11.42578125" style="253" customWidth="1"/>
    <col min="13325" max="13326" width="8" style="253" customWidth="1"/>
    <col min="13327" max="13327" width="10.85546875" style="253" customWidth="1"/>
    <col min="13328" max="13328" width="10.140625" style="253" customWidth="1"/>
    <col min="13329" max="13329" width="9.42578125" style="253" customWidth="1"/>
    <col min="13330" max="13331" width="7.5703125" style="253" customWidth="1"/>
    <col min="13332" max="13332" width="9.42578125" style="253" customWidth="1"/>
    <col min="13333" max="13333" width="10.28515625" style="253" customWidth="1"/>
    <col min="13334" max="13334" width="10.85546875" style="253" customWidth="1"/>
    <col min="13335" max="13568" width="9.140625" style="253"/>
    <col min="13569" max="13569" width="4.140625" style="253" customWidth="1"/>
    <col min="13570" max="13570" width="8.85546875" style="253" customWidth="1"/>
    <col min="13571" max="13571" width="18.28515625" style="253" customWidth="1"/>
    <col min="13572" max="13572" width="16.42578125" style="253" customWidth="1"/>
    <col min="13573" max="13573" width="12.42578125" style="253" customWidth="1"/>
    <col min="13574" max="13574" width="17.7109375" style="253" customWidth="1"/>
    <col min="13575" max="13576" width="8.42578125" style="253" customWidth="1"/>
    <col min="13577" max="13580" width="11.42578125" style="253" customWidth="1"/>
    <col min="13581" max="13582" width="8" style="253" customWidth="1"/>
    <col min="13583" max="13583" width="10.85546875" style="253" customWidth="1"/>
    <col min="13584" max="13584" width="10.140625" style="253" customWidth="1"/>
    <col min="13585" max="13585" width="9.42578125" style="253" customWidth="1"/>
    <col min="13586" max="13587" width="7.5703125" style="253" customWidth="1"/>
    <col min="13588" max="13588" width="9.42578125" style="253" customWidth="1"/>
    <col min="13589" max="13589" width="10.28515625" style="253" customWidth="1"/>
    <col min="13590" max="13590" width="10.85546875" style="253" customWidth="1"/>
    <col min="13591" max="13824" width="9.140625" style="253"/>
    <col min="13825" max="13825" width="4.140625" style="253" customWidth="1"/>
    <col min="13826" max="13826" width="8.85546875" style="253" customWidth="1"/>
    <col min="13827" max="13827" width="18.28515625" style="253" customWidth="1"/>
    <col min="13828" max="13828" width="16.42578125" style="253" customWidth="1"/>
    <col min="13829" max="13829" width="12.42578125" style="253" customWidth="1"/>
    <col min="13830" max="13830" width="17.7109375" style="253" customWidth="1"/>
    <col min="13831" max="13832" width="8.42578125" style="253" customWidth="1"/>
    <col min="13833" max="13836" width="11.42578125" style="253" customWidth="1"/>
    <col min="13837" max="13838" width="8" style="253" customWidth="1"/>
    <col min="13839" max="13839" width="10.85546875" style="253" customWidth="1"/>
    <col min="13840" max="13840" width="10.140625" style="253" customWidth="1"/>
    <col min="13841" max="13841" width="9.42578125" style="253" customWidth="1"/>
    <col min="13842" max="13843" width="7.5703125" style="253" customWidth="1"/>
    <col min="13844" max="13844" width="9.42578125" style="253" customWidth="1"/>
    <col min="13845" max="13845" width="10.28515625" style="253" customWidth="1"/>
    <col min="13846" max="13846" width="10.85546875" style="253" customWidth="1"/>
    <col min="13847" max="14080" width="9.140625" style="253"/>
    <col min="14081" max="14081" width="4.140625" style="253" customWidth="1"/>
    <col min="14082" max="14082" width="8.85546875" style="253" customWidth="1"/>
    <col min="14083" max="14083" width="18.28515625" style="253" customWidth="1"/>
    <col min="14084" max="14084" width="16.42578125" style="253" customWidth="1"/>
    <col min="14085" max="14085" width="12.42578125" style="253" customWidth="1"/>
    <col min="14086" max="14086" width="17.7109375" style="253" customWidth="1"/>
    <col min="14087" max="14088" width="8.42578125" style="253" customWidth="1"/>
    <col min="14089" max="14092" width="11.42578125" style="253" customWidth="1"/>
    <col min="14093" max="14094" width="8" style="253" customWidth="1"/>
    <col min="14095" max="14095" width="10.85546875" style="253" customWidth="1"/>
    <col min="14096" max="14096" width="10.140625" style="253" customWidth="1"/>
    <col min="14097" max="14097" width="9.42578125" style="253" customWidth="1"/>
    <col min="14098" max="14099" width="7.5703125" style="253" customWidth="1"/>
    <col min="14100" max="14100" width="9.42578125" style="253" customWidth="1"/>
    <col min="14101" max="14101" width="10.28515625" style="253" customWidth="1"/>
    <col min="14102" max="14102" width="10.85546875" style="253" customWidth="1"/>
    <col min="14103" max="14336" width="9.140625" style="253"/>
    <col min="14337" max="14337" width="4.140625" style="253" customWidth="1"/>
    <col min="14338" max="14338" width="8.85546875" style="253" customWidth="1"/>
    <col min="14339" max="14339" width="18.28515625" style="253" customWidth="1"/>
    <col min="14340" max="14340" width="16.42578125" style="253" customWidth="1"/>
    <col min="14341" max="14341" width="12.42578125" style="253" customWidth="1"/>
    <col min="14342" max="14342" width="17.7109375" style="253" customWidth="1"/>
    <col min="14343" max="14344" width="8.42578125" style="253" customWidth="1"/>
    <col min="14345" max="14348" width="11.42578125" style="253" customWidth="1"/>
    <col min="14349" max="14350" width="8" style="253" customWidth="1"/>
    <col min="14351" max="14351" width="10.85546875" style="253" customWidth="1"/>
    <col min="14352" max="14352" width="10.140625" style="253" customWidth="1"/>
    <col min="14353" max="14353" width="9.42578125" style="253" customWidth="1"/>
    <col min="14354" max="14355" width="7.5703125" style="253" customWidth="1"/>
    <col min="14356" max="14356" width="9.42578125" style="253" customWidth="1"/>
    <col min="14357" max="14357" width="10.28515625" style="253" customWidth="1"/>
    <col min="14358" max="14358" width="10.85546875" style="253" customWidth="1"/>
    <col min="14359" max="14592" width="9.140625" style="253"/>
    <col min="14593" max="14593" width="4.140625" style="253" customWidth="1"/>
    <col min="14594" max="14594" width="8.85546875" style="253" customWidth="1"/>
    <col min="14595" max="14595" width="18.28515625" style="253" customWidth="1"/>
    <col min="14596" max="14596" width="16.42578125" style="253" customWidth="1"/>
    <col min="14597" max="14597" width="12.42578125" style="253" customWidth="1"/>
    <col min="14598" max="14598" width="17.7109375" style="253" customWidth="1"/>
    <col min="14599" max="14600" width="8.42578125" style="253" customWidth="1"/>
    <col min="14601" max="14604" width="11.42578125" style="253" customWidth="1"/>
    <col min="14605" max="14606" width="8" style="253" customWidth="1"/>
    <col min="14607" max="14607" width="10.85546875" style="253" customWidth="1"/>
    <col min="14608" max="14608" width="10.140625" style="253" customWidth="1"/>
    <col min="14609" max="14609" width="9.42578125" style="253" customWidth="1"/>
    <col min="14610" max="14611" width="7.5703125" style="253" customWidth="1"/>
    <col min="14612" max="14612" width="9.42578125" style="253" customWidth="1"/>
    <col min="14613" max="14613" width="10.28515625" style="253" customWidth="1"/>
    <col min="14614" max="14614" width="10.85546875" style="253" customWidth="1"/>
    <col min="14615" max="14848" width="9.140625" style="253"/>
    <col min="14849" max="14849" width="4.140625" style="253" customWidth="1"/>
    <col min="14850" max="14850" width="8.85546875" style="253" customWidth="1"/>
    <col min="14851" max="14851" width="18.28515625" style="253" customWidth="1"/>
    <col min="14852" max="14852" width="16.42578125" style="253" customWidth="1"/>
    <col min="14853" max="14853" width="12.42578125" style="253" customWidth="1"/>
    <col min="14854" max="14854" width="17.7109375" style="253" customWidth="1"/>
    <col min="14855" max="14856" width="8.42578125" style="253" customWidth="1"/>
    <col min="14857" max="14860" width="11.42578125" style="253" customWidth="1"/>
    <col min="14861" max="14862" width="8" style="253" customWidth="1"/>
    <col min="14863" max="14863" width="10.85546875" style="253" customWidth="1"/>
    <col min="14864" max="14864" width="10.140625" style="253" customWidth="1"/>
    <col min="14865" max="14865" width="9.42578125" style="253" customWidth="1"/>
    <col min="14866" max="14867" width="7.5703125" style="253" customWidth="1"/>
    <col min="14868" max="14868" width="9.42578125" style="253" customWidth="1"/>
    <col min="14869" max="14869" width="10.28515625" style="253" customWidth="1"/>
    <col min="14870" max="14870" width="10.85546875" style="253" customWidth="1"/>
    <col min="14871" max="15104" width="9.140625" style="253"/>
    <col min="15105" max="15105" width="4.140625" style="253" customWidth="1"/>
    <col min="15106" max="15106" width="8.85546875" style="253" customWidth="1"/>
    <col min="15107" max="15107" width="18.28515625" style="253" customWidth="1"/>
    <col min="15108" max="15108" width="16.42578125" style="253" customWidth="1"/>
    <col min="15109" max="15109" width="12.42578125" style="253" customWidth="1"/>
    <col min="15110" max="15110" width="17.7109375" style="253" customWidth="1"/>
    <col min="15111" max="15112" width="8.42578125" style="253" customWidth="1"/>
    <col min="15113" max="15116" width="11.42578125" style="253" customWidth="1"/>
    <col min="15117" max="15118" width="8" style="253" customWidth="1"/>
    <col min="15119" max="15119" width="10.85546875" style="253" customWidth="1"/>
    <col min="15120" max="15120" width="10.140625" style="253" customWidth="1"/>
    <col min="15121" max="15121" width="9.42578125" style="253" customWidth="1"/>
    <col min="15122" max="15123" width="7.5703125" style="253" customWidth="1"/>
    <col min="15124" max="15124" width="9.42578125" style="253" customWidth="1"/>
    <col min="15125" max="15125" width="10.28515625" style="253" customWidth="1"/>
    <col min="15126" max="15126" width="10.85546875" style="253" customWidth="1"/>
    <col min="15127" max="15360" width="9.140625" style="253"/>
    <col min="15361" max="15361" width="4.140625" style="253" customWidth="1"/>
    <col min="15362" max="15362" width="8.85546875" style="253" customWidth="1"/>
    <col min="15363" max="15363" width="18.28515625" style="253" customWidth="1"/>
    <col min="15364" max="15364" width="16.42578125" style="253" customWidth="1"/>
    <col min="15365" max="15365" width="12.42578125" style="253" customWidth="1"/>
    <col min="15366" max="15366" width="17.7109375" style="253" customWidth="1"/>
    <col min="15367" max="15368" width="8.42578125" style="253" customWidth="1"/>
    <col min="15369" max="15372" width="11.42578125" style="253" customWidth="1"/>
    <col min="15373" max="15374" width="8" style="253" customWidth="1"/>
    <col min="15375" max="15375" width="10.85546875" style="253" customWidth="1"/>
    <col min="15376" max="15376" width="10.140625" style="253" customWidth="1"/>
    <col min="15377" max="15377" width="9.42578125" style="253" customWidth="1"/>
    <col min="15378" max="15379" width="7.5703125" style="253" customWidth="1"/>
    <col min="15380" max="15380" width="9.42578125" style="253" customWidth="1"/>
    <col min="15381" max="15381" width="10.28515625" style="253" customWidth="1"/>
    <col min="15382" max="15382" width="10.85546875" style="253" customWidth="1"/>
    <col min="15383" max="15616" width="9.140625" style="253"/>
    <col min="15617" max="15617" width="4.140625" style="253" customWidth="1"/>
    <col min="15618" max="15618" width="8.85546875" style="253" customWidth="1"/>
    <col min="15619" max="15619" width="18.28515625" style="253" customWidth="1"/>
    <col min="15620" max="15620" width="16.42578125" style="253" customWidth="1"/>
    <col min="15621" max="15621" width="12.42578125" style="253" customWidth="1"/>
    <col min="15622" max="15622" width="17.7109375" style="253" customWidth="1"/>
    <col min="15623" max="15624" width="8.42578125" style="253" customWidth="1"/>
    <col min="15625" max="15628" width="11.42578125" style="253" customWidth="1"/>
    <col min="15629" max="15630" width="8" style="253" customWidth="1"/>
    <col min="15631" max="15631" width="10.85546875" style="253" customWidth="1"/>
    <col min="15632" max="15632" width="10.140625" style="253" customWidth="1"/>
    <col min="15633" max="15633" width="9.42578125" style="253" customWidth="1"/>
    <col min="15634" max="15635" width="7.5703125" style="253" customWidth="1"/>
    <col min="15636" max="15636" width="9.42578125" style="253" customWidth="1"/>
    <col min="15637" max="15637" width="10.28515625" style="253" customWidth="1"/>
    <col min="15638" max="15638" width="10.85546875" style="253" customWidth="1"/>
    <col min="15639" max="15872" width="9.140625" style="253"/>
    <col min="15873" max="15873" width="4.140625" style="253" customWidth="1"/>
    <col min="15874" max="15874" width="8.85546875" style="253" customWidth="1"/>
    <col min="15875" max="15875" width="18.28515625" style="253" customWidth="1"/>
    <col min="15876" max="15876" width="16.42578125" style="253" customWidth="1"/>
    <col min="15877" max="15877" width="12.42578125" style="253" customWidth="1"/>
    <col min="15878" max="15878" width="17.7109375" style="253" customWidth="1"/>
    <col min="15879" max="15880" width="8.42578125" style="253" customWidth="1"/>
    <col min="15881" max="15884" width="11.42578125" style="253" customWidth="1"/>
    <col min="15885" max="15886" width="8" style="253" customWidth="1"/>
    <col min="15887" max="15887" width="10.85546875" style="253" customWidth="1"/>
    <col min="15888" max="15888" width="10.140625" style="253" customWidth="1"/>
    <col min="15889" max="15889" width="9.42578125" style="253" customWidth="1"/>
    <col min="15890" max="15891" width="7.5703125" style="253" customWidth="1"/>
    <col min="15892" max="15892" width="9.42578125" style="253" customWidth="1"/>
    <col min="15893" max="15893" width="10.28515625" style="253" customWidth="1"/>
    <col min="15894" max="15894" width="10.85546875" style="253" customWidth="1"/>
    <col min="15895" max="16128" width="9.140625" style="253"/>
    <col min="16129" max="16129" width="4.140625" style="253" customWidth="1"/>
    <col min="16130" max="16130" width="8.85546875" style="253" customWidth="1"/>
    <col min="16131" max="16131" width="18.28515625" style="253" customWidth="1"/>
    <col min="16132" max="16132" width="16.42578125" style="253" customWidth="1"/>
    <col min="16133" max="16133" width="12.42578125" style="253" customWidth="1"/>
    <col min="16134" max="16134" width="17.7109375" style="253" customWidth="1"/>
    <col min="16135" max="16136" width="8.42578125" style="253" customWidth="1"/>
    <col min="16137" max="16140" width="11.42578125" style="253" customWidth="1"/>
    <col min="16141" max="16142" width="8" style="253" customWidth="1"/>
    <col min="16143" max="16143" width="10.85546875" style="253" customWidth="1"/>
    <col min="16144" max="16144" width="10.140625" style="253" customWidth="1"/>
    <col min="16145" max="16145" width="9.42578125" style="253" customWidth="1"/>
    <col min="16146" max="16147" width="7.5703125" style="253" customWidth="1"/>
    <col min="16148" max="16148" width="9.42578125" style="253" customWidth="1"/>
    <col min="16149" max="16149" width="10.28515625" style="253" customWidth="1"/>
    <col min="16150" max="16150" width="10.85546875" style="253" customWidth="1"/>
    <col min="16151" max="16384" width="9.140625" style="253"/>
  </cols>
  <sheetData>
    <row r="1" spans="1:30" s="2" customFormat="1" ht="15">
      <c r="A1" s="403"/>
      <c r="P1" s="420" t="s">
        <v>359</v>
      </c>
      <c r="Q1" s="420"/>
      <c r="R1" s="420"/>
      <c r="S1" s="420"/>
      <c r="T1" s="420"/>
      <c r="U1" s="420"/>
      <c r="V1" s="420"/>
      <c r="W1" s="403"/>
      <c r="X1" s="403"/>
      <c r="Y1" s="403"/>
      <c r="Z1" s="403"/>
      <c r="AA1" s="403"/>
      <c r="AB1" s="403"/>
      <c r="AC1" s="403"/>
      <c r="AD1" s="403"/>
    </row>
    <row r="2" spans="1:30" s="2" customFormat="1" ht="15">
      <c r="A2" s="403"/>
      <c r="P2" s="420" t="s">
        <v>385</v>
      </c>
      <c r="Q2" s="420"/>
      <c r="R2" s="420"/>
      <c r="S2" s="420"/>
      <c r="T2" s="420"/>
      <c r="U2" s="420"/>
      <c r="V2" s="420"/>
      <c r="W2" s="403"/>
      <c r="X2" s="403"/>
      <c r="Y2" s="403"/>
      <c r="Z2" s="403"/>
      <c r="AA2" s="403"/>
      <c r="AB2" s="403"/>
      <c r="AC2" s="403"/>
      <c r="AD2" s="403"/>
    </row>
    <row r="3" spans="1:30" s="2" customFormat="1" ht="15">
      <c r="A3" s="403"/>
      <c r="P3" s="420" t="s">
        <v>386</v>
      </c>
      <c r="Q3" s="420"/>
      <c r="R3" s="420"/>
      <c r="S3" s="420"/>
      <c r="T3" s="420"/>
      <c r="U3" s="420"/>
      <c r="V3" s="420"/>
      <c r="W3" s="403"/>
      <c r="X3" s="403"/>
      <c r="Y3" s="403"/>
      <c r="Z3" s="403"/>
      <c r="AA3" s="403"/>
      <c r="AB3" s="403"/>
      <c r="AC3" s="403"/>
      <c r="AD3" s="403"/>
    </row>
    <row r="4" spans="1:30" s="2" customFormat="1" ht="15">
      <c r="A4" s="403"/>
      <c r="P4" s="420" t="s">
        <v>387</v>
      </c>
      <c r="Q4" s="420"/>
      <c r="R4" s="420"/>
      <c r="S4" s="420"/>
      <c r="T4" s="420"/>
      <c r="U4" s="420"/>
      <c r="V4" s="420"/>
      <c r="W4" s="403"/>
      <c r="X4" s="403"/>
      <c r="Y4" s="403"/>
      <c r="Z4" s="403"/>
      <c r="AA4" s="403"/>
      <c r="AB4" s="403"/>
      <c r="AC4" s="403"/>
      <c r="AD4" s="403"/>
    </row>
    <row r="5" spans="1:30" s="2" customFormat="1" ht="15">
      <c r="P5" s="420" t="s">
        <v>399</v>
      </c>
      <c r="Q5" s="420"/>
      <c r="R5" s="420"/>
      <c r="S5" s="420"/>
      <c r="T5" s="420"/>
      <c r="U5" s="420"/>
      <c r="V5" s="420"/>
      <c r="W5" s="403"/>
      <c r="X5" s="403"/>
      <c r="Y5" s="403"/>
      <c r="Z5" s="403"/>
      <c r="AA5" s="403"/>
      <c r="AB5" s="403"/>
      <c r="AC5" s="403"/>
      <c r="AD5" s="403"/>
    </row>
    <row r="6" spans="1:30" s="2" customFormat="1" ht="15">
      <c r="P6" s="420"/>
      <c r="Q6" s="420"/>
      <c r="R6" s="420"/>
      <c r="S6" s="420"/>
      <c r="T6" s="420"/>
      <c r="U6" s="420"/>
      <c r="V6" s="420"/>
      <c r="W6" s="403"/>
      <c r="X6" s="403"/>
      <c r="Y6" s="403"/>
      <c r="Z6" s="403"/>
      <c r="AA6" s="403"/>
      <c r="AB6" s="403"/>
      <c r="AC6" s="403"/>
      <c r="AD6" s="403"/>
    </row>
    <row r="7" spans="1:30" s="2" customFormat="1" ht="15">
      <c r="A7" s="4"/>
      <c r="P7" s="420"/>
      <c r="Q7" s="420"/>
      <c r="R7" s="420"/>
      <c r="S7" s="420"/>
      <c r="T7" s="420"/>
      <c r="U7" s="420"/>
      <c r="V7" s="420"/>
      <c r="W7" s="403"/>
      <c r="X7" s="403"/>
      <c r="Y7" s="403"/>
      <c r="Z7" s="403"/>
      <c r="AA7" s="403"/>
      <c r="AB7" s="403"/>
      <c r="AC7" s="403"/>
      <c r="AD7" s="403"/>
    </row>
    <row r="8" spans="1:30" s="89" customFormat="1" ht="15" customHeight="1"/>
    <row r="9" spans="1:30" ht="54" customHeight="1">
      <c r="A9" s="496" t="s">
        <v>286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</row>
    <row r="10" spans="1:30" ht="16.5" customHeight="1">
      <c r="A10" s="497" t="s">
        <v>287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</row>
    <row r="11" spans="1:30" ht="16.5" customHeight="1">
      <c r="A11" s="489" t="s">
        <v>611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04"/>
      <c r="T11" s="255" t="s">
        <v>288</v>
      </c>
      <c r="U11" s="498" t="s">
        <v>134</v>
      </c>
      <c r="V11" s="499"/>
    </row>
    <row r="12" spans="1:30" ht="16.5" customHeight="1">
      <c r="A12" s="489" t="s">
        <v>660</v>
      </c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04"/>
      <c r="T12" s="255" t="s">
        <v>290</v>
      </c>
      <c r="U12" s="647">
        <v>831</v>
      </c>
      <c r="V12" s="648"/>
    </row>
    <row r="13" spans="1:30" ht="16.5" customHeight="1">
      <c r="A13" s="489" t="s">
        <v>659</v>
      </c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04"/>
      <c r="T13" s="255" t="s">
        <v>165</v>
      </c>
      <c r="U13" s="649" t="s">
        <v>233</v>
      </c>
      <c r="V13" s="650"/>
    </row>
    <row r="14" spans="1:30" ht="16.5" customHeight="1">
      <c r="A14" s="489" t="s">
        <v>661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04"/>
      <c r="T14" s="255" t="s">
        <v>165</v>
      </c>
      <c r="U14" s="647">
        <v>9999910030</v>
      </c>
      <c r="V14" s="648"/>
    </row>
    <row r="15" spans="1:30" ht="16.5" customHeight="1">
      <c r="A15" s="489" t="s">
        <v>662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04"/>
      <c r="T15" s="255" t="s">
        <v>165</v>
      </c>
      <c r="U15" s="647">
        <v>244</v>
      </c>
      <c r="V15" s="648"/>
    </row>
    <row r="16" spans="1:30" ht="16.5" customHeight="1">
      <c r="A16" s="489" t="s">
        <v>295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04"/>
      <c r="T16" s="256" t="s">
        <v>165</v>
      </c>
      <c r="U16" s="490"/>
      <c r="V16" s="491"/>
    </row>
    <row r="17" spans="1:22" ht="16.5" customHeight="1">
      <c r="A17" s="405"/>
      <c r="B17" s="405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06"/>
      <c r="T17" s="405"/>
      <c r="U17" s="490"/>
      <c r="V17" s="491"/>
    </row>
    <row r="18" spans="1:22" ht="16.5" customHeight="1">
      <c r="A18" s="493" t="s">
        <v>296</v>
      </c>
      <c r="B18" s="493"/>
      <c r="C18" s="493"/>
      <c r="D18" s="493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256" t="s">
        <v>176</v>
      </c>
      <c r="U18" s="490">
        <v>383</v>
      </c>
      <c r="V18" s="491"/>
    </row>
    <row r="19" spans="1:22" ht="16.5" customHeight="1">
      <c r="A19" s="405"/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</row>
    <row r="20" spans="1:22" ht="21" customHeight="1">
      <c r="A20" s="489" t="s">
        <v>297</v>
      </c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</row>
    <row r="21" spans="1:22" ht="16.5" customHeight="1">
      <c r="A21" s="405"/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</row>
    <row r="22" spans="1:22" ht="16.5" customHeight="1">
      <c r="A22" s="485" t="s">
        <v>143</v>
      </c>
      <c r="B22" s="485"/>
      <c r="C22" s="485"/>
      <c r="D22" s="485" t="s">
        <v>298</v>
      </c>
      <c r="E22" s="485" t="s">
        <v>145</v>
      </c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</row>
    <row r="23" spans="1:22" ht="16.5" customHeight="1">
      <c r="A23" s="485"/>
      <c r="B23" s="485"/>
      <c r="C23" s="485"/>
      <c r="D23" s="485"/>
      <c r="E23" s="482" t="s">
        <v>568</v>
      </c>
      <c r="F23" s="483"/>
      <c r="G23" s="483"/>
      <c r="H23" s="484"/>
      <c r="I23" s="485" t="s">
        <v>569</v>
      </c>
      <c r="J23" s="485"/>
      <c r="K23" s="485"/>
      <c r="L23" s="485"/>
      <c r="M23" s="485" t="s">
        <v>570</v>
      </c>
      <c r="N23" s="485"/>
      <c r="O23" s="485"/>
      <c r="P23" s="485"/>
      <c r="Q23" s="485"/>
      <c r="R23" s="485" t="s">
        <v>571</v>
      </c>
      <c r="S23" s="485"/>
      <c r="T23" s="485"/>
      <c r="U23" s="485"/>
      <c r="V23" s="485"/>
    </row>
    <row r="24" spans="1:22" ht="16.5" customHeight="1">
      <c r="A24" s="485">
        <v>1</v>
      </c>
      <c r="B24" s="485"/>
      <c r="C24" s="485"/>
      <c r="D24" s="407">
        <v>2</v>
      </c>
      <c r="E24" s="482">
        <v>3</v>
      </c>
      <c r="F24" s="483"/>
      <c r="G24" s="483"/>
      <c r="H24" s="484"/>
      <c r="I24" s="485">
        <v>4</v>
      </c>
      <c r="J24" s="485"/>
      <c r="K24" s="485"/>
      <c r="L24" s="485"/>
      <c r="M24" s="485">
        <v>5</v>
      </c>
      <c r="N24" s="485"/>
      <c r="O24" s="485"/>
      <c r="P24" s="485"/>
      <c r="Q24" s="485"/>
      <c r="R24" s="485">
        <v>6</v>
      </c>
      <c r="S24" s="485"/>
      <c r="T24" s="485"/>
      <c r="U24" s="485"/>
      <c r="V24" s="485"/>
    </row>
    <row r="25" spans="1:22" ht="43.5" customHeight="1">
      <c r="A25" s="486" t="s">
        <v>299</v>
      </c>
      <c r="B25" s="487"/>
      <c r="C25" s="488"/>
      <c r="D25" s="407"/>
      <c r="E25" s="651">
        <v>303.3</v>
      </c>
      <c r="F25" s="652"/>
      <c r="G25" s="652"/>
      <c r="H25" s="653"/>
      <c r="I25" s="651">
        <v>329.5</v>
      </c>
      <c r="J25" s="652"/>
      <c r="K25" s="652"/>
      <c r="L25" s="653"/>
      <c r="M25" s="651">
        <v>277.89999999999998</v>
      </c>
      <c r="N25" s="652"/>
      <c r="O25" s="652"/>
      <c r="P25" s="652"/>
      <c r="Q25" s="653"/>
      <c r="R25" s="651">
        <v>153.19999999999999</v>
      </c>
      <c r="S25" s="652"/>
      <c r="T25" s="652"/>
      <c r="U25" s="652"/>
      <c r="V25" s="653"/>
    </row>
    <row r="26" spans="1:22" ht="16.5" customHeight="1">
      <c r="A26" s="260"/>
      <c r="B26" s="260"/>
      <c r="C26" s="260" t="s">
        <v>63</v>
      </c>
      <c r="D26" s="407"/>
      <c r="E26" s="482"/>
      <c r="F26" s="483"/>
      <c r="G26" s="483"/>
      <c r="H26" s="484"/>
      <c r="I26" s="482"/>
      <c r="J26" s="483"/>
      <c r="K26" s="483"/>
      <c r="L26" s="484"/>
      <c r="M26" s="482"/>
      <c r="N26" s="483"/>
      <c r="O26" s="483"/>
      <c r="P26" s="483"/>
      <c r="Q26" s="484"/>
      <c r="R26" s="482"/>
      <c r="S26" s="483"/>
      <c r="T26" s="483"/>
      <c r="U26" s="483"/>
      <c r="V26" s="484"/>
    </row>
    <row r="27" spans="1:22" ht="16.5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</row>
    <row r="28" spans="1:22" ht="28.5" customHeight="1">
      <c r="A28" s="470" t="s">
        <v>300</v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</row>
    <row r="29" spans="1:22" ht="3.75" customHeight="1"/>
    <row r="30" spans="1:22" s="261" customFormat="1" ht="42" customHeight="1">
      <c r="A30" s="475" t="s">
        <v>48</v>
      </c>
      <c r="B30" s="475" t="s">
        <v>301</v>
      </c>
      <c r="C30" s="466" t="s">
        <v>302</v>
      </c>
      <c r="D30" s="466"/>
      <c r="E30" s="475" t="s">
        <v>303</v>
      </c>
      <c r="F30" s="509" t="s">
        <v>304</v>
      </c>
      <c r="G30" s="512" t="s">
        <v>305</v>
      </c>
      <c r="H30" s="512"/>
      <c r="I30" s="512"/>
      <c r="J30" s="512"/>
      <c r="K30" s="512"/>
      <c r="L30" s="509" t="s">
        <v>306</v>
      </c>
      <c r="M30" s="512" t="s">
        <v>307</v>
      </c>
      <c r="N30" s="512"/>
      <c r="O30" s="512"/>
      <c r="P30" s="512"/>
      <c r="Q30" s="512"/>
      <c r="R30" s="513" t="s">
        <v>308</v>
      </c>
      <c r="S30" s="514"/>
      <c r="T30" s="514"/>
      <c r="U30" s="514"/>
      <c r="V30" s="515"/>
    </row>
    <row r="31" spans="1:22" s="261" customFormat="1" ht="30.75" customHeight="1">
      <c r="A31" s="476"/>
      <c r="B31" s="476"/>
      <c r="C31" s="466"/>
      <c r="D31" s="466"/>
      <c r="E31" s="476"/>
      <c r="F31" s="510"/>
      <c r="G31" s="512" t="s">
        <v>170</v>
      </c>
      <c r="H31" s="509" t="s">
        <v>353</v>
      </c>
      <c r="I31" s="512" t="s">
        <v>309</v>
      </c>
      <c r="J31" s="512"/>
      <c r="K31" s="512"/>
      <c r="L31" s="510"/>
      <c r="M31" s="512" t="s">
        <v>170</v>
      </c>
      <c r="N31" s="509" t="s">
        <v>355</v>
      </c>
      <c r="O31" s="512" t="s">
        <v>309</v>
      </c>
      <c r="P31" s="512"/>
      <c r="Q31" s="512"/>
      <c r="R31" s="509" t="s">
        <v>170</v>
      </c>
      <c r="S31" s="509" t="s">
        <v>355</v>
      </c>
      <c r="T31" s="512" t="s">
        <v>309</v>
      </c>
      <c r="U31" s="512"/>
      <c r="V31" s="512"/>
    </row>
    <row r="32" spans="1:22" s="261" customFormat="1" ht="50.25" customHeight="1">
      <c r="A32" s="476"/>
      <c r="B32" s="476"/>
      <c r="C32" s="478" t="s">
        <v>310</v>
      </c>
      <c r="D32" s="478" t="s">
        <v>311</v>
      </c>
      <c r="E32" s="476"/>
      <c r="F32" s="510"/>
      <c r="G32" s="512"/>
      <c r="H32" s="510"/>
      <c r="I32" s="512" t="s">
        <v>354</v>
      </c>
      <c r="J32" s="512" t="s">
        <v>39</v>
      </c>
      <c r="K32" s="512" t="s">
        <v>40</v>
      </c>
      <c r="L32" s="510"/>
      <c r="M32" s="512"/>
      <c r="N32" s="510"/>
      <c r="O32" s="512" t="s">
        <v>354</v>
      </c>
      <c r="P32" s="512" t="s">
        <v>39</v>
      </c>
      <c r="Q32" s="512" t="s">
        <v>40</v>
      </c>
      <c r="R32" s="510"/>
      <c r="S32" s="510"/>
      <c r="T32" s="512" t="s">
        <v>354</v>
      </c>
      <c r="U32" s="512" t="s">
        <v>39</v>
      </c>
      <c r="V32" s="512" t="s">
        <v>40</v>
      </c>
    </row>
    <row r="33" spans="1:97" s="261" customFormat="1" ht="27.75" customHeight="1">
      <c r="A33" s="477"/>
      <c r="B33" s="477"/>
      <c r="C33" s="478"/>
      <c r="D33" s="478"/>
      <c r="E33" s="477"/>
      <c r="F33" s="511"/>
      <c r="G33" s="512"/>
      <c r="H33" s="511"/>
      <c r="I33" s="512"/>
      <c r="J33" s="512"/>
      <c r="K33" s="512"/>
      <c r="L33" s="511"/>
      <c r="M33" s="512"/>
      <c r="N33" s="511"/>
      <c r="O33" s="512"/>
      <c r="P33" s="512"/>
      <c r="Q33" s="512"/>
      <c r="R33" s="511"/>
      <c r="S33" s="511"/>
      <c r="T33" s="512"/>
      <c r="U33" s="512"/>
      <c r="V33" s="512"/>
    </row>
    <row r="34" spans="1:97" s="261" customFormat="1" ht="15" customHeight="1">
      <c r="A34" s="262" t="s">
        <v>312</v>
      </c>
      <c r="B34" s="262" t="s">
        <v>148</v>
      </c>
      <c r="C34" s="262" t="s">
        <v>149</v>
      </c>
      <c r="D34" s="262" t="s">
        <v>150</v>
      </c>
      <c r="E34" s="262" t="s">
        <v>151</v>
      </c>
      <c r="F34" s="262" t="s">
        <v>152</v>
      </c>
      <c r="G34" s="262" t="s">
        <v>313</v>
      </c>
      <c r="H34" s="262"/>
      <c r="I34" s="262" t="s">
        <v>314</v>
      </c>
      <c r="J34" s="262" t="s">
        <v>315</v>
      </c>
      <c r="K34" s="262" t="s">
        <v>316</v>
      </c>
      <c r="L34" s="262" t="s">
        <v>317</v>
      </c>
      <c r="M34" s="262" t="s">
        <v>318</v>
      </c>
      <c r="N34" s="262"/>
      <c r="O34" s="262" t="s">
        <v>319</v>
      </c>
      <c r="P34" s="262" t="s">
        <v>320</v>
      </c>
      <c r="Q34" s="262" t="s">
        <v>321</v>
      </c>
      <c r="R34" s="262" t="s">
        <v>322</v>
      </c>
      <c r="S34" s="262"/>
      <c r="T34" s="262" t="s">
        <v>323</v>
      </c>
      <c r="U34" s="262" t="s">
        <v>324</v>
      </c>
      <c r="V34" s="262" t="s">
        <v>325</v>
      </c>
    </row>
    <row r="35" spans="1:97" s="89" customFormat="1" ht="63.75" customHeight="1">
      <c r="A35" s="410" t="s">
        <v>312</v>
      </c>
      <c r="B35" s="400" t="s">
        <v>632</v>
      </c>
      <c r="C35" s="396" t="s">
        <v>572</v>
      </c>
      <c r="D35" s="361"/>
      <c r="E35" s="396" t="s">
        <v>548</v>
      </c>
      <c r="F35" s="362" t="s">
        <v>573</v>
      </c>
      <c r="G35" s="360"/>
      <c r="H35" s="360"/>
      <c r="I35" s="360">
        <v>16872</v>
      </c>
      <c r="J35" s="360">
        <v>16854</v>
      </c>
      <c r="K35" s="360">
        <v>8206</v>
      </c>
      <c r="L35" s="360"/>
      <c r="M35" s="364"/>
      <c r="N35" s="364"/>
      <c r="O35" s="364">
        <v>5.77</v>
      </c>
      <c r="P35" s="364">
        <v>5.77</v>
      </c>
      <c r="Q35" s="364">
        <v>5.77</v>
      </c>
      <c r="R35" s="364"/>
      <c r="S35" s="364"/>
      <c r="T35" s="363">
        <f>I35*O35</f>
        <v>97351.439999999988</v>
      </c>
      <c r="U35" s="363">
        <v>97250</v>
      </c>
      <c r="V35" s="363">
        <v>47351</v>
      </c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</row>
    <row r="36" spans="1:97" s="89" customFormat="1" ht="52.5" customHeight="1">
      <c r="A36" s="410" t="s">
        <v>148</v>
      </c>
      <c r="B36" s="400" t="s">
        <v>635</v>
      </c>
      <c r="C36" s="396" t="s">
        <v>572</v>
      </c>
      <c r="D36" s="361"/>
      <c r="E36" s="396" t="s">
        <v>576</v>
      </c>
      <c r="F36" s="362" t="s">
        <v>577</v>
      </c>
      <c r="G36" s="360"/>
      <c r="H36" s="360"/>
      <c r="I36" s="360">
        <v>12</v>
      </c>
      <c r="J36" s="360">
        <v>12</v>
      </c>
      <c r="K36" s="360">
        <v>12</v>
      </c>
      <c r="L36" s="360"/>
      <c r="M36" s="364"/>
      <c r="N36" s="364"/>
      <c r="O36" s="364">
        <v>6620</v>
      </c>
      <c r="P36" s="364">
        <v>6620</v>
      </c>
      <c r="Q36" s="364">
        <v>6620</v>
      </c>
      <c r="R36" s="364"/>
      <c r="S36" s="364"/>
      <c r="T36" s="363">
        <f>I36*O36</f>
        <v>79440</v>
      </c>
      <c r="U36" s="363">
        <f>J36*P36</f>
        <v>79440</v>
      </c>
      <c r="V36" s="363">
        <f>K36*Q36</f>
        <v>79440</v>
      </c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</row>
    <row r="37" spans="1:97" s="89" customFormat="1" ht="98.25" customHeight="1">
      <c r="A37" s="410" t="s">
        <v>149</v>
      </c>
      <c r="B37" s="400" t="s">
        <v>636</v>
      </c>
      <c r="C37" s="396" t="s">
        <v>572</v>
      </c>
      <c r="D37" s="361"/>
      <c r="E37" s="396" t="s">
        <v>579</v>
      </c>
      <c r="F37" s="362" t="s">
        <v>580</v>
      </c>
      <c r="G37" s="360"/>
      <c r="H37" s="360"/>
      <c r="I37" s="360">
        <v>12</v>
      </c>
      <c r="J37" s="360">
        <v>12</v>
      </c>
      <c r="K37" s="360">
        <v>12</v>
      </c>
      <c r="L37" s="360"/>
      <c r="M37" s="364"/>
      <c r="N37" s="364"/>
      <c r="O37" s="364">
        <v>550</v>
      </c>
      <c r="P37" s="364">
        <v>550</v>
      </c>
      <c r="Q37" s="364">
        <v>550</v>
      </c>
      <c r="R37" s="364"/>
      <c r="S37" s="364"/>
      <c r="T37" s="363">
        <f>I37*O37</f>
        <v>6600</v>
      </c>
      <c r="U37" s="363">
        <f>J37*P37</f>
        <v>6600</v>
      </c>
      <c r="V37" s="363">
        <f>K37*Q37</f>
        <v>6600</v>
      </c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</row>
    <row r="38" spans="1:97" s="89" customFormat="1" ht="62.25" customHeight="1">
      <c r="A38" s="410" t="s">
        <v>150</v>
      </c>
      <c r="B38" s="400" t="s">
        <v>637</v>
      </c>
      <c r="C38" s="396" t="s">
        <v>572</v>
      </c>
      <c r="D38" s="361"/>
      <c r="E38" s="396" t="s">
        <v>614</v>
      </c>
      <c r="F38" s="362" t="s">
        <v>615</v>
      </c>
      <c r="G38" s="360"/>
      <c r="H38" s="360"/>
      <c r="I38" s="360">
        <v>1</v>
      </c>
      <c r="J38" s="360"/>
      <c r="K38" s="360"/>
      <c r="L38" s="360"/>
      <c r="M38" s="364"/>
      <c r="N38" s="364"/>
      <c r="O38" s="364">
        <v>23000</v>
      </c>
      <c r="P38" s="364"/>
      <c r="Q38" s="364"/>
      <c r="R38" s="364"/>
      <c r="S38" s="364"/>
      <c r="T38" s="363">
        <f>I38*O38</f>
        <v>23000</v>
      </c>
      <c r="U38" s="363">
        <v>0</v>
      </c>
      <c r="V38" s="363">
        <v>0</v>
      </c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</row>
    <row r="39" spans="1:97" s="89" customFormat="1" ht="64.5" customHeight="1">
      <c r="A39" s="410" t="s">
        <v>151</v>
      </c>
      <c r="B39" s="400" t="s">
        <v>638</v>
      </c>
      <c r="C39" s="396" t="s">
        <v>572</v>
      </c>
      <c r="D39" s="361"/>
      <c r="E39" s="396" t="s">
        <v>552</v>
      </c>
      <c r="F39" s="362" t="s">
        <v>658</v>
      </c>
      <c r="G39" s="360"/>
      <c r="H39" s="360"/>
      <c r="I39" s="360">
        <v>4</v>
      </c>
      <c r="J39" s="360">
        <v>4</v>
      </c>
      <c r="K39" s="360">
        <v>3</v>
      </c>
      <c r="L39" s="360"/>
      <c r="M39" s="364"/>
      <c r="N39" s="364"/>
      <c r="O39" s="364">
        <v>17440</v>
      </c>
      <c r="P39" s="364">
        <v>14480</v>
      </c>
      <c r="Q39" s="364">
        <v>5746</v>
      </c>
      <c r="R39" s="364"/>
      <c r="S39" s="364"/>
      <c r="T39" s="363">
        <v>69760</v>
      </c>
      <c r="U39" s="363">
        <v>57920</v>
      </c>
      <c r="V39" s="363">
        <v>17239</v>
      </c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</row>
    <row r="40" spans="1:97" s="89" customFormat="1" ht="58.5" customHeight="1">
      <c r="A40" s="410" t="s">
        <v>152</v>
      </c>
      <c r="B40" s="400" t="s">
        <v>639</v>
      </c>
      <c r="C40" s="396" t="s">
        <v>572</v>
      </c>
      <c r="D40" s="361"/>
      <c r="E40" s="396" t="s">
        <v>581</v>
      </c>
      <c r="F40" s="362" t="s">
        <v>583</v>
      </c>
      <c r="G40" s="360"/>
      <c r="H40" s="360"/>
      <c r="I40" s="360">
        <v>10</v>
      </c>
      <c r="J40" s="360">
        <v>10</v>
      </c>
      <c r="K40" s="360">
        <v>7</v>
      </c>
      <c r="L40" s="360"/>
      <c r="M40" s="364"/>
      <c r="N40" s="364"/>
      <c r="O40" s="364">
        <v>370</v>
      </c>
      <c r="P40" s="364">
        <v>370</v>
      </c>
      <c r="Q40" s="364">
        <v>370</v>
      </c>
      <c r="R40" s="364"/>
      <c r="S40" s="364"/>
      <c r="T40" s="363">
        <v>3700</v>
      </c>
      <c r="U40" s="363">
        <v>3700</v>
      </c>
      <c r="V40" s="363">
        <v>2600</v>
      </c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</row>
    <row r="41" spans="1:97" s="89" customFormat="1" ht="61.5" customHeight="1">
      <c r="A41" s="410" t="s">
        <v>313</v>
      </c>
      <c r="B41" s="400" t="s">
        <v>640</v>
      </c>
      <c r="C41" s="396" t="s">
        <v>572</v>
      </c>
      <c r="D41" s="361"/>
      <c r="E41" s="396" t="s">
        <v>582</v>
      </c>
      <c r="F41" s="362" t="s">
        <v>604</v>
      </c>
      <c r="G41" s="360"/>
      <c r="H41" s="360"/>
      <c r="I41" s="360">
        <v>85</v>
      </c>
      <c r="J41" s="360">
        <v>85</v>
      </c>
      <c r="K41" s="360"/>
      <c r="L41" s="360"/>
      <c r="M41" s="364"/>
      <c r="N41" s="364"/>
      <c r="O41" s="364">
        <v>15</v>
      </c>
      <c r="P41" s="364"/>
      <c r="Q41" s="364"/>
      <c r="R41" s="364"/>
      <c r="S41" s="364"/>
      <c r="T41" s="363">
        <v>1300</v>
      </c>
      <c r="U41" s="363">
        <v>1300</v>
      </c>
      <c r="V41" s="363">
        <v>0</v>
      </c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</row>
    <row r="42" spans="1:97" s="89" customFormat="1" ht="61.5" customHeight="1">
      <c r="A42" s="410" t="s">
        <v>314</v>
      </c>
      <c r="B42" s="400" t="s">
        <v>647</v>
      </c>
      <c r="C42" s="398" t="s">
        <v>572</v>
      </c>
      <c r="D42" s="361"/>
      <c r="E42" s="396" t="s">
        <v>645</v>
      </c>
      <c r="F42" s="362" t="s">
        <v>646</v>
      </c>
      <c r="G42" s="360"/>
      <c r="H42" s="360"/>
      <c r="I42" s="360">
        <v>12</v>
      </c>
      <c r="J42" s="360"/>
      <c r="K42" s="360"/>
      <c r="L42" s="360"/>
      <c r="M42" s="364"/>
      <c r="N42" s="364"/>
      <c r="O42" s="364">
        <v>1000</v>
      </c>
      <c r="P42" s="364"/>
      <c r="Q42" s="364"/>
      <c r="R42" s="364"/>
      <c r="S42" s="364"/>
      <c r="T42" s="363">
        <v>12000</v>
      </c>
      <c r="U42" s="363">
        <v>12000</v>
      </c>
      <c r="V42" s="3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</row>
    <row r="43" spans="1:97" s="89" customFormat="1" ht="57" customHeight="1">
      <c r="A43" s="410" t="s">
        <v>315</v>
      </c>
      <c r="B43" s="401" t="s">
        <v>648</v>
      </c>
      <c r="C43" s="398" t="s">
        <v>572</v>
      </c>
      <c r="D43" s="392"/>
      <c r="E43" s="398" t="s">
        <v>584</v>
      </c>
      <c r="F43" s="393" t="s">
        <v>585</v>
      </c>
      <c r="G43" s="409"/>
      <c r="H43" s="409"/>
      <c r="I43" s="409">
        <v>908</v>
      </c>
      <c r="J43" s="409">
        <v>491.75</v>
      </c>
      <c r="K43" s="409">
        <v>0</v>
      </c>
      <c r="L43" s="409"/>
      <c r="M43" s="394"/>
      <c r="N43" s="394"/>
      <c r="O43" s="394">
        <v>40</v>
      </c>
      <c r="P43" s="394">
        <v>40</v>
      </c>
      <c r="Q43" s="394"/>
      <c r="R43" s="394"/>
      <c r="S43" s="394"/>
      <c r="T43" s="389">
        <v>36320</v>
      </c>
      <c r="U43" s="389">
        <v>19670</v>
      </c>
      <c r="V43" s="389">
        <v>0</v>
      </c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</row>
    <row r="44" spans="1:97" s="89" customFormat="1" ht="16.5" customHeight="1">
      <c r="A44" s="500" t="s">
        <v>586</v>
      </c>
      <c r="B44" s="501"/>
      <c r="C44" s="501"/>
      <c r="D44" s="501"/>
      <c r="E44" s="501"/>
      <c r="F44" s="502"/>
      <c r="G44" s="383"/>
      <c r="H44" s="383"/>
      <c r="I44" s="383"/>
      <c r="J44" s="383"/>
      <c r="K44" s="383"/>
      <c r="L44" s="383" t="s">
        <v>178</v>
      </c>
      <c r="M44" s="384" t="s">
        <v>178</v>
      </c>
      <c r="N44" s="384"/>
      <c r="O44" s="384" t="s">
        <v>178</v>
      </c>
      <c r="P44" s="384" t="s">
        <v>178</v>
      </c>
      <c r="Q44" s="384" t="s">
        <v>178</v>
      </c>
      <c r="R44" s="384"/>
      <c r="S44" s="384"/>
      <c r="T44" s="385">
        <f>SUM(T35:T43)</f>
        <v>329471.44</v>
      </c>
      <c r="U44" s="385">
        <f>SUM(U35:U43)</f>
        <v>277880</v>
      </c>
      <c r="V44" s="385">
        <f>SUM(V35:V43)</f>
        <v>153230</v>
      </c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</row>
    <row r="45" spans="1:97" s="89" customFormat="1" ht="18" customHeight="1">
      <c r="A45" s="503" t="s">
        <v>605</v>
      </c>
      <c r="B45" s="504"/>
      <c r="C45" s="504"/>
      <c r="D45" s="504"/>
      <c r="E45" s="504"/>
      <c r="F45" s="505"/>
      <c r="G45" s="386"/>
      <c r="H45" s="386"/>
      <c r="I45" s="386" t="s">
        <v>178</v>
      </c>
      <c r="J45" s="386" t="s">
        <v>178</v>
      </c>
      <c r="K45" s="386" t="s">
        <v>178</v>
      </c>
      <c r="L45" s="386" t="s">
        <v>178</v>
      </c>
      <c r="M45" s="387" t="s">
        <v>178</v>
      </c>
      <c r="N45" s="387"/>
      <c r="O45" s="387" t="s">
        <v>178</v>
      </c>
      <c r="P45" s="387" t="s">
        <v>178</v>
      </c>
      <c r="Q45" s="387" t="s">
        <v>178</v>
      </c>
      <c r="R45" s="387"/>
      <c r="S45" s="387"/>
      <c r="T45" s="388">
        <f>T44</f>
        <v>329471.44</v>
      </c>
      <c r="U45" s="388">
        <f t="shared" ref="U45:V45" si="0">U44</f>
        <v>277880</v>
      </c>
      <c r="V45" s="388">
        <f t="shared" si="0"/>
        <v>153230</v>
      </c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</row>
    <row r="46" spans="1:97" s="89" customFormat="1" ht="62.25" hidden="1" customHeight="1">
      <c r="A46" s="410"/>
      <c r="B46" s="391"/>
      <c r="C46" s="361" t="s">
        <v>572</v>
      </c>
      <c r="D46" s="361"/>
      <c r="E46" s="361" t="s">
        <v>578</v>
      </c>
      <c r="F46" s="362"/>
      <c r="G46" s="360"/>
      <c r="H46" s="360"/>
      <c r="I46" s="360"/>
      <c r="J46" s="360"/>
      <c r="K46" s="360"/>
      <c r="L46" s="360"/>
      <c r="M46" s="364"/>
      <c r="N46" s="364"/>
      <c r="O46" s="364"/>
      <c r="P46" s="364"/>
      <c r="Q46" s="364"/>
      <c r="R46" s="364"/>
      <c r="S46" s="364"/>
      <c r="T46" s="363"/>
      <c r="U46" s="370"/>
      <c r="V46" s="370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</row>
    <row r="47" spans="1:97" s="89" customFormat="1" ht="45" customHeight="1">
      <c r="A47" s="472" t="s">
        <v>326</v>
      </c>
      <c r="B47" s="473"/>
      <c r="C47" s="473"/>
      <c r="D47" s="473"/>
      <c r="E47" s="473"/>
      <c r="F47" s="474"/>
      <c r="G47" s="362"/>
      <c r="H47" s="362"/>
      <c r="I47" s="362"/>
      <c r="J47" s="362"/>
      <c r="K47" s="362"/>
      <c r="L47" s="360" t="s">
        <v>178</v>
      </c>
      <c r="M47" s="364" t="s">
        <v>178</v>
      </c>
      <c r="N47" s="364"/>
      <c r="O47" s="364" t="s">
        <v>178</v>
      </c>
      <c r="P47" s="364" t="s">
        <v>178</v>
      </c>
      <c r="Q47" s="364" t="s">
        <v>178</v>
      </c>
      <c r="R47" s="364"/>
      <c r="S47" s="364"/>
      <c r="T47" s="394">
        <v>329471</v>
      </c>
      <c r="U47" s="364">
        <v>277880</v>
      </c>
      <c r="V47" s="364">
        <v>153230</v>
      </c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</row>
    <row r="48" spans="1:97" s="89" customFormat="1" ht="18" customHeight="1">
      <c r="A48" s="408"/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</row>
    <row r="49" spans="1:97" s="122" customFormat="1" ht="15.75">
      <c r="A49" s="470" t="s">
        <v>327</v>
      </c>
      <c r="B49" s="470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470"/>
      <c r="U49" s="470"/>
      <c r="V49" s="470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</row>
    <row r="50" spans="1:97" s="122" customFormat="1" ht="17.25" customHeight="1">
      <c r="A50" s="408"/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</row>
    <row r="51" spans="1:97" s="122" customFormat="1" ht="15.75">
      <c r="A51" s="265" t="s">
        <v>29</v>
      </c>
      <c r="B51" s="265"/>
      <c r="C51" s="266"/>
      <c r="D51" s="266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8"/>
    </row>
    <row r="52" spans="1:97" s="122" customFormat="1" ht="15.75">
      <c r="A52" s="471" t="s">
        <v>328</v>
      </c>
      <c r="B52" s="471"/>
      <c r="C52" s="471"/>
      <c r="D52" s="471"/>
      <c r="E52" s="465" t="s">
        <v>30</v>
      </c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268"/>
      <c r="Q52" s="268"/>
      <c r="R52" s="268"/>
      <c r="S52" s="268"/>
      <c r="T52" s="268"/>
      <c r="U52" s="269"/>
      <c r="V52" s="269"/>
    </row>
    <row r="53" spans="1:97" s="122" customFormat="1" ht="15.75">
      <c r="A53" s="269"/>
      <c r="B53" s="269"/>
      <c r="C53" s="270"/>
      <c r="D53" s="270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71"/>
      <c r="V53" s="271"/>
    </row>
    <row r="54" spans="1:97" s="122" customFormat="1" ht="15.75">
      <c r="A54" s="464" t="s">
        <v>32</v>
      </c>
      <c r="B54" s="464"/>
      <c r="C54" s="272"/>
      <c r="D54" s="272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7"/>
      <c r="V54" s="268"/>
    </row>
    <row r="55" spans="1:97" s="274" customFormat="1" ht="12.75" customHeight="1">
      <c r="A55" s="269"/>
      <c r="B55" s="269"/>
      <c r="C55" s="270"/>
      <c r="D55" s="270"/>
      <c r="E55" s="465" t="s">
        <v>30</v>
      </c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268"/>
      <c r="Q55" s="268"/>
      <c r="R55" s="268"/>
      <c r="S55" s="268"/>
      <c r="T55" s="268"/>
      <c r="U55" s="269"/>
      <c r="V55" s="269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</row>
    <row r="56" spans="1:97" ht="15">
      <c r="A56" s="437" t="s">
        <v>33</v>
      </c>
      <c r="B56" s="437"/>
      <c r="C56" s="51"/>
      <c r="D56" s="51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32"/>
      <c r="V56" s="3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</row>
    <row r="57" spans="1:97">
      <c r="A57" s="273"/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CG57" s="274"/>
      <c r="CH57" s="274"/>
      <c r="CI57" s="274"/>
      <c r="CJ57" s="274"/>
      <c r="CK57" s="274"/>
      <c r="CL57" s="274"/>
      <c r="CM57" s="274"/>
      <c r="CN57" s="274"/>
      <c r="CO57" s="274"/>
      <c r="CP57" s="274"/>
      <c r="CQ57" s="274"/>
      <c r="CR57" s="274"/>
      <c r="CS57" s="274"/>
    </row>
  </sheetData>
  <mergeCells count="86">
    <mergeCell ref="A54:B54"/>
    <mergeCell ref="E55:O55"/>
    <mergeCell ref="A56:B56"/>
    <mergeCell ref="A45:F45"/>
    <mergeCell ref="A47:F47"/>
    <mergeCell ref="A49:V49"/>
    <mergeCell ref="A52:D52"/>
    <mergeCell ref="E52:O52"/>
    <mergeCell ref="A44:F44"/>
    <mergeCell ref="Q32:Q33"/>
    <mergeCell ref="T32:T33"/>
    <mergeCell ref="U32:U33"/>
    <mergeCell ref="V32:V33"/>
    <mergeCell ref="R31:R33"/>
    <mergeCell ref="S31:S33"/>
    <mergeCell ref="T31:V31"/>
    <mergeCell ref="C32:C33"/>
    <mergeCell ref="D32:D33"/>
    <mergeCell ref="I32:I33"/>
    <mergeCell ref="J32:J33"/>
    <mergeCell ref="K32:K33"/>
    <mergeCell ref="O32:O33"/>
    <mergeCell ref="P32:P33"/>
    <mergeCell ref="G30:K30"/>
    <mergeCell ref="L30:L33"/>
    <mergeCell ref="M30:Q30"/>
    <mergeCell ref="R30:V30"/>
    <mergeCell ref="G31:G33"/>
    <mergeCell ref="H31:H33"/>
    <mergeCell ref="I31:K31"/>
    <mergeCell ref="M31:M33"/>
    <mergeCell ref="N31:N33"/>
    <mergeCell ref="O31:Q31"/>
    <mergeCell ref="E26:H26"/>
    <mergeCell ref="I26:L26"/>
    <mergeCell ref="M26:Q26"/>
    <mergeCell ref="R26:V26"/>
    <mergeCell ref="A28:V28"/>
    <mergeCell ref="A30:A33"/>
    <mergeCell ref="B30:B33"/>
    <mergeCell ref="C30:D31"/>
    <mergeCell ref="E30:E33"/>
    <mergeCell ref="F30:F33"/>
    <mergeCell ref="A24:C24"/>
    <mergeCell ref="E24:H24"/>
    <mergeCell ref="I24:L24"/>
    <mergeCell ref="M24:Q24"/>
    <mergeCell ref="R24:V24"/>
    <mergeCell ref="A25:C25"/>
    <mergeCell ref="E25:H25"/>
    <mergeCell ref="I25:L25"/>
    <mergeCell ref="M25:Q25"/>
    <mergeCell ref="R25:V25"/>
    <mergeCell ref="A20:V20"/>
    <mergeCell ref="A22:C23"/>
    <mergeCell ref="D22:D23"/>
    <mergeCell ref="E22:V22"/>
    <mergeCell ref="E23:H23"/>
    <mergeCell ref="I23:L23"/>
    <mergeCell ref="M23:Q23"/>
    <mergeCell ref="R23:V23"/>
    <mergeCell ref="A16:R16"/>
    <mergeCell ref="U16:V16"/>
    <mergeCell ref="C17:R17"/>
    <mergeCell ref="U17:V17"/>
    <mergeCell ref="A18:D18"/>
    <mergeCell ref="U18:V18"/>
    <mergeCell ref="A13:R13"/>
    <mergeCell ref="U13:V13"/>
    <mergeCell ref="A14:R14"/>
    <mergeCell ref="U14:V14"/>
    <mergeCell ref="A15:R15"/>
    <mergeCell ref="U15:V15"/>
    <mergeCell ref="P7:V7"/>
    <mergeCell ref="A9:V9"/>
    <mergeCell ref="A10:V10"/>
    <mergeCell ref="A11:R11"/>
    <mergeCell ref="U11:V11"/>
    <mergeCell ref="A12:R12"/>
    <mergeCell ref="U12:V12"/>
    <mergeCell ref="P1:V1"/>
    <mergeCell ref="P2:V2"/>
    <mergeCell ref="P3:V3"/>
    <mergeCell ref="P4:V4"/>
    <mergeCell ref="P5:V5"/>
    <mergeCell ref="P6:V6"/>
  </mergeCells>
  <printOptions horizontalCentered="1"/>
  <pageMargins left="0" right="0" top="0.59055118110236227" bottom="0.19685039370078741" header="0.31496062992125984" footer="0.31496062992125984"/>
  <pageSetup paperSize="9" scale="55" orientation="landscape" r:id="rId1"/>
  <headerFooter scaleWithDoc="0"/>
  <rowBreaks count="1" manualBreakCount="1">
    <brk id="2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S53"/>
  <sheetViews>
    <sheetView topLeftCell="J22" zoomScaleSheetLayoutView="90" workbookViewId="0">
      <selection activeCell="M26" sqref="M26:Q27"/>
    </sheetView>
  </sheetViews>
  <sheetFormatPr defaultRowHeight="12.75"/>
  <cols>
    <col min="1" max="1" width="4.140625" style="253" customWidth="1"/>
    <col min="2" max="2" width="30.7109375" style="253" customWidth="1"/>
    <col min="3" max="3" width="22.140625" style="253" customWidth="1"/>
    <col min="4" max="4" width="18" style="253" customWidth="1"/>
    <col min="5" max="5" width="18.5703125" style="253" customWidth="1"/>
    <col min="6" max="6" width="14.28515625" style="253" customWidth="1"/>
    <col min="7" max="7" width="6.85546875" style="253" customWidth="1"/>
    <col min="8" max="8" width="7" style="253" customWidth="1"/>
    <col min="9" max="9" width="8.85546875" style="253" customWidth="1"/>
    <col min="10" max="10" width="8.7109375" style="253" customWidth="1"/>
    <col min="11" max="11" width="9.5703125" style="253" customWidth="1"/>
    <col min="12" max="12" width="8.7109375" style="253" customWidth="1"/>
    <col min="13" max="14" width="6.28515625" style="253" customWidth="1"/>
    <col min="15" max="15" width="8.42578125" style="253" customWidth="1"/>
    <col min="16" max="16" width="7.42578125" style="253" customWidth="1"/>
    <col min="17" max="17" width="8.5703125" style="253" customWidth="1"/>
    <col min="18" max="19" width="7.5703125" style="253" customWidth="1"/>
    <col min="20" max="20" width="8.140625" style="253" customWidth="1"/>
    <col min="21" max="21" width="8.85546875" style="253" customWidth="1"/>
    <col min="22" max="22" width="9.7109375" style="253" customWidth="1"/>
    <col min="23" max="256" width="9.140625" style="253"/>
    <col min="257" max="257" width="4.140625" style="253" customWidth="1"/>
    <col min="258" max="258" width="8.85546875" style="253" customWidth="1"/>
    <col min="259" max="259" width="18.28515625" style="253" customWidth="1"/>
    <col min="260" max="260" width="16.42578125" style="253" customWidth="1"/>
    <col min="261" max="261" width="12.42578125" style="253" customWidth="1"/>
    <col min="262" max="262" width="17.7109375" style="253" customWidth="1"/>
    <col min="263" max="264" width="8.42578125" style="253" customWidth="1"/>
    <col min="265" max="268" width="11.42578125" style="253" customWidth="1"/>
    <col min="269" max="270" width="8" style="253" customWidth="1"/>
    <col min="271" max="271" width="10.85546875" style="253" customWidth="1"/>
    <col min="272" max="272" width="10.140625" style="253" customWidth="1"/>
    <col min="273" max="273" width="9.42578125" style="253" customWidth="1"/>
    <col min="274" max="275" width="7.5703125" style="253" customWidth="1"/>
    <col min="276" max="276" width="9.42578125" style="253" customWidth="1"/>
    <col min="277" max="277" width="10.28515625" style="253" customWidth="1"/>
    <col min="278" max="278" width="10.85546875" style="253" customWidth="1"/>
    <col min="279" max="512" width="9.140625" style="253"/>
    <col min="513" max="513" width="4.140625" style="253" customWidth="1"/>
    <col min="514" max="514" width="8.85546875" style="253" customWidth="1"/>
    <col min="515" max="515" width="18.28515625" style="253" customWidth="1"/>
    <col min="516" max="516" width="16.42578125" style="253" customWidth="1"/>
    <col min="517" max="517" width="12.42578125" style="253" customWidth="1"/>
    <col min="518" max="518" width="17.7109375" style="253" customWidth="1"/>
    <col min="519" max="520" width="8.42578125" style="253" customWidth="1"/>
    <col min="521" max="524" width="11.42578125" style="253" customWidth="1"/>
    <col min="525" max="526" width="8" style="253" customWidth="1"/>
    <col min="527" max="527" width="10.85546875" style="253" customWidth="1"/>
    <col min="528" max="528" width="10.140625" style="253" customWidth="1"/>
    <col min="529" max="529" width="9.42578125" style="253" customWidth="1"/>
    <col min="530" max="531" width="7.5703125" style="253" customWidth="1"/>
    <col min="532" max="532" width="9.42578125" style="253" customWidth="1"/>
    <col min="533" max="533" width="10.28515625" style="253" customWidth="1"/>
    <col min="534" max="534" width="10.85546875" style="253" customWidth="1"/>
    <col min="535" max="768" width="9.140625" style="253"/>
    <col min="769" max="769" width="4.140625" style="253" customWidth="1"/>
    <col min="770" max="770" width="8.85546875" style="253" customWidth="1"/>
    <col min="771" max="771" width="18.28515625" style="253" customWidth="1"/>
    <col min="772" max="772" width="16.42578125" style="253" customWidth="1"/>
    <col min="773" max="773" width="12.42578125" style="253" customWidth="1"/>
    <col min="774" max="774" width="17.7109375" style="253" customWidth="1"/>
    <col min="775" max="776" width="8.42578125" style="253" customWidth="1"/>
    <col min="777" max="780" width="11.42578125" style="253" customWidth="1"/>
    <col min="781" max="782" width="8" style="253" customWidth="1"/>
    <col min="783" max="783" width="10.85546875" style="253" customWidth="1"/>
    <col min="784" max="784" width="10.140625" style="253" customWidth="1"/>
    <col min="785" max="785" width="9.42578125" style="253" customWidth="1"/>
    <col min="786" max="787" width="7.5703125" style="253" customWidth="1"/>
    <col min="788" max="788" width="9.42578125" style="253" customWidth="1"/>
    <col min="789" max="789" width="10.28515625" style="253" customWidth="1"/>
    <col min="790" max="790" width="10.85546875" style="253" customWidth="1"/>
    <col min="791" max="1024" width="9.140625" style="253"/>
    <col min="1025" max="1025" width="4.140625" style="253" customWidth="1"/>
    <col min="1026" max="1026" width="8.85546875" style="253" customWidth="1"/>
    <col min="1027" max="1027" width="18.28515625" style="253" customWidth="1"/>
    <col min="1028" max="1028" width="16.42578125" style="253" customWidth="1"/>
    <col min="1029" max="1029" width="12.42578125" style="253" customWidth="1"/>
    <col min="1030" max="1030" width="17.7109375" style="253" customWidth="1"/>
    <col min="1031" max="1032" width="8.42578125" style="253" customWidth="1"/>
    <col min="1033" max="1036" width="11.42578125" style="253" customWidth="1"/>
    <col min="1037" max="1038" width="8" style="253" customWidth="1"/>
    <col min="1039" max="1039" width="10.85546875" style="253" customWidth="1"/>
    <col min="1040" max="1040" width="10.140625" style="253" customWidth="1"/>
    <col min="1041" max="1041" width="9.42578125" style="253" customWidth="1"/>
    <col min="1042" max="1043" width="7.5703125" style="253" customWidth="1"/>
    <col min="1044" max="1044" width="9.42578125" style="253" customWidth="1"/>
    <col min="1045" max="1045" width="10.28515625" style="253" customWidth="1"/>
    <col min="1046" max="1046" width="10.85546875" style="253" customWidth="1"/>
    <col min="1047" max="1280" width="9.140625" style="253"/>
    <col min="1281" max="1281" width="4.140625" style="253" customWidth="1"/>
    <col min="1282" max="1282" width="8.85546875" style="253" customWidth="1"/>
    <col min="1283" max="1283" width="18.28515625" style="253" customWidth="1"/>
    <col min="1284" max="1284" width="16.42578125" style="253" customWidth="1"/>
    <col min="1285" max="1285" width="12.42578125" style="253" customWidth="1"/>
    <col min="1286" max="1286" width="17.7109375" style="253" customWidth="1"/>
    <col min="1287" max="1288" width="8.42578125" style="253" customWidth="1"/>
    <col min="1289" max="1292" width="11.42578125" style="253" customWidth="1"/>
    <col min="1293" max="1294" width="8" style="253" customWidth="1"/>
    <col min="1295" max="1295" width="10.85546875" style="253" customWidth="1"/>
    <col min="1296" max="1296" width="10.140625" style="253" customWidth="1"/>
    <col min="1297" max="1297" width="9.42578125" style="253" customWidth="1"/>
    <col min="1298" max="1299" width="7.5703125" style="253" customWidth="1"/>
    <col min="1300" max="1300" width="9.42578125" style="253" customWidth="1"/>
    <col min="1301" max="1301" width="10.28515625" style="253" customWidth="1"/>
    <col min="1302" max="1302" width="10.85546875" style="253" customWidth="1"/>
    <col min="1303" max="1536" width="9.140625" style="253"/>
    <col min="1537" max="1537" width="4.140625" style="253" customWidth="1"/>
    <col min="1538" max="1538" width="8.85546875" style="253" customWidth="1"/>
    <col min="1539" max="1539" width="18.28515625" style="253" customWidth="1"/>
    <col min="1540" max="1540" width="16.42578125" style="253" customWidth="1"/>
    <col min="1541" max="1541" width="12.42578125" style="253" customWidth="1"/>
    <col min="1542" max="1542" width="17.7109375" style="253" customWidth="1"/>
    <col min="1543" max="1544" width="8.42578125" style="253" customWidth="1"/>
    <col min="1545" max="1548" width="11.42578125" style="253" customWidth="1"/>
    <col min="1549" max="1550" width="8" style="253" customWidth="1"/>
    <col min="1551" max="1551" width="10.85546875" style="253" customWidth="1"/>
    <col min="1552" max="1552" width="10.140625" style="253" customWidth="1"/>
    <col min="1553" max="1553" width="9.42578125" style="253" customWidth="1"/>
    <col min="1554" max="1555" width="7.5703125" style="253" customWidth="1"/>
    <col min="1556" max="1556" width="9.42578125" style="253" customWidth="1"/>
    <col min="1557" max="1557" width="10.28515625" style="253" customWidth="1"/>
    <col min="1558" max="1558" width="10.85546875" style="253" customWidth="1"/>
    <col min="1559" max="1792" width="9.140625" style="253"/>
    <col min="1793" max="1793" width="4.140625" style="253" customWidth="1"/>
    <col min="1794" max="1794" width="8.85546875" style="253" customWidth="1"/>
    <col min="1795" max="1795" width="18.28515625" style="253" customWidth="1"/>
    <col min="1796" max="1796" width="16.42578125" style="253" customWidth="1"/>
    <col min="1797" max="1797" width="12.42578125" style="253" customWidth="1"/>
    <col min="1798" max="1798" width="17.7109375" style="253" customWidth="1"/>
    <col min="1799" max="1800" width="8.42578125" style="253" customWidth="1"/>
    <col min="1801" max="1804" width="11.42578125" style="253" customWidth="1"/>
    <col min="1805" max="1806" width="8" style="253" customWidth="1"/>
    <col min="1807" max="1807" width="10.85546875" style="253" customWidth="1"/>
    <col min="1808" max="1808" width="10.140625" style="253" customWidth="1"/>
    <col min="1809" max="1809" width="9.42578125" style="253" customWidth="1"/>
    <col min="1810" max="1811" width="7.5703125" style="253" customWidth="1"/>
    <col min="1812" max="1812" width="9.42578125" style="253" customWidth="1"/>
    <col min="1813" max="1813" width="10.28515625" style="253" customWidth="1"/>
    <col min="1814" max="1814" width="10.85546875" style="253" customWidth="1"/>
    <col min="1815" max="2048" width="9.140625" style="253"/>
    <col min="2049" max="2049" width="4.140625" style="253" customWidth="1"/>
    <col min="2050" max="2050" width="8.85546875" style="253" customWidth="1"/>
    <col min="2051" max="2051" width="18.28515625" style="253" customWidth="1"/>
    <col min="2052" max="2052" width="16.42578125" style="253" customWidth="1"/>
    <col min="2053" max="2053" width="12.42578125" style="253" customWidth="1"/>
    <col min="2054" max="2054" width="17.7109375" style="253" customWidth="1"/>
    <col min="2055" max="2056" width="8.42578125" style="253" customWidth="1"/>
    <col min="2057" max="2060" width="11.42578125" style="253" customWidth="1"/>
    <col min="2061" max="2062" width="8" style="253" customWidth="1"/>
    <col min="2063" max="2063" width="10.85546875" style="253" customWidth="1"/>
    <col min="2064" max="2064" width="10.140625" style="253" customWidth="1"/>
    <col min="2065" max="2065" width="9.42578125" style="253" customWidth="1"/>
    <col min="2066" max="2067" width="7.5703125" style="253" customWidth="1"/>
    <col min="2068" max="2068" width="9.42578125" style="253" customWidth="1"/>
    <col min="2069" max="2069" width="10.28515625" style="253" customWidth="1"/>
    <col min="2070" max="2070" width="10.85546875" style="253" customWidth="1"/>
    <col min="2071" max="2304" width="9.140625" style="253"/>
    <col min="2305" max="2305" width="4.140625" style="253" customWidth="1"/>
    <col min="2306" max="2306" width="8.85546875" style="253" customWidth="1"/>
    <col min="2307" max="2307" width="18.28515625" style="253" customWidth="1"/>
    <col min="2308" max="2308" width="16.42578125" style="253" customWidth="1"/>
    <col min="2309" max="2309" width="12.42578125" style="253" customWidth="1"/>
    <col min="2310" max="2310" width="17.7109375" style="253" customWidth="1"/>
    <col min="2311" max="2312" width="8.42578125" style="253" customWidth="1"/>
    <col min="2313" max="2316" width="11.42578125" style="253" customWidth="1"/>
    <col min="2317" max="2318" width="8" style="253" customWidth="1"/>
    <col min="2319" max="2319" width="10.85546875" style="253" customWidth="1"/>
    <col min="2320" max="2320" width="10.140625" style="253" customWidth="1"/>
    <col min="2321" max="2321" width="9.42578125" style="253" customWidth="1"/>
    <col min="2322" max="2323" width="7.5703125" style="253" customWidth="1"/>
    <col min="2324" max="2324" width="9.42578125" style="253" customWidth="1"/>
    <col min="2325" max="2325" width="10.28515625" style="253" customWidth="1"/>
    <col min="2326" max="2326" width="10.85546875" style="253" customWidth="1"/>
    <col min="2327" max="2560" width="9.140625" style="253"/>
    <col min="2561" max="2561" width="4.140625" style="253" customWidth="1"/>
    <col min="2562" max="2562" width="8.85546875" style="253" customWidth="1"/>
    <col min="2563" max="2563" width="18.28515625" style="253" customWidth="1"/>
    <col min="2564" max="2564" width="16.42578125" style="253" customWidth="1"/>
    <col min="2565" max="2565" width="12.42578125" style="253" customWidth="1"/>
    <col min="2566" max="2566" width="17.7109375" style="253" customWidth="1"/>
    <col min="2567" max="2568" width="8.42578125" style="253" customWidth="1"/>
    <col min="2569" max="2572" width="11.42578125" style="253" customWidth="1"/>
    <col min="2573" max="2574" width="8" style="253" customWidth="1"/>
    <col min="2575" max="2575" width="10.85546875" style="253" customWidth="1"/>
    <col min="2576" max="2576" width="10.140625" style="253" customWidth="1"/>
    <col min="2577" max="2577" width="9.42578125" style="253" customWidth="1"/>
    <col min="2578" max="2579" width="7.5703125" style="253" customWidth="1"/>
    <col min="2580" max="2580" width="9.42578125" style="253" customWidth="1"/>
    <col min="2581" max="2581" width="10.28515625" style="253" customWidth="1"/>
    <col min="2582" max="2582" width="10.85546875" style="253" customWidth="1"/>
    <col min="2583" max="2816" width="9.140625" style="253"/>
    <col min="2817" max="2817" width="4.140625" style="253" customWidth="1"/>
    <col min="2818" max="2818" width="8.85546875" style="253" customWidth="1"/>
    <col min="2819" max="2819" width="18.28515625" style="253" customWidth="1"/>
    <col min="2820" max="2820" width="16.42578125" style="253" customWidth="1"/>
    <col min="2821" max="2821" width="12.42578125" style="253" customWidth="1"/>
    <col min="2822" max="2822" width="17.7109375" style="253" customWidth="1"/>
    <col min="2823" max="2824" width="8.42578125" style="253" customWidth="1"/>
    <col min="2825" max="2828" width="11.42578125" style="253" customWidth="1"/>
    <col min="2829" max="2830" width="8" style="253" customWidth="1"/>
    <col min="2831" max="2831" width="10.85546875" style="253" customWidth="1"/>
    <col min="2832" max="2832" width="10.140625" style="253" customWidth="1"/>
    <col min="2833" max="2833" width="9.42578125" style="253" customWidth="1"/>
    <col min="2834" max="2835" width="7.5703125" style="253" customWidth="1"/>
    <col min="2836" max="2836" width="9.42578125" style="253" customWidth="1"/>
    <col min="2837" max="2837" width="10.28515625" style="253" customWidth="1"/>
    <col min="2838" max="2838" width="10.85546875" style="253" customWidth="1"/>
    <col min="2839" max="3072" width="9.140625" style="253"/>
    <col min="3073" max="3073" width="4.140625" style="253" customWidth="1"/>
    <col min="3074" max="3074" width="8.85546875" style="253" customWidth="1"/>
    <col min="3075" max="3075" width="18.28515625" style="253" customWidth="1"/>
    <col min="3076" max="3076" width="16.42578125" style="253" customWidth="1"/>
    <col min="3077" max="3077" width="12.42578125" style="253" customWidth="1"/>
    <col min="3078" max="3078" width="17.7109375" style="253" customWidth="1"/>
    <col min="3079" max="3080" width="8.42578125" style="253" customWidth="1"/>
    <col min="3081" max="3084" width="11.42578125" style="253" customWidth="1"/>
    <col min="3085" max="3086" width="8" style="253" customWidth="1"/>
    <col min="3087" max="3087" width="10.85546875" style="253" customWidth="1"/>
    <col min="3088" max="3088" width="10.140625" style="253" customWidth="1"/>
    <col min="3089" max="3089" width="9.42578125" style="253" customWidth="1"/>
    <col min="3090" max="3091" width="7.5703125" style="253" customWidth="1"/>
    <col min="3092" max="3092" width="9.42578125" style="253" customWidth="1"/>
    <col min="3093" max="3093" width="10.28515625" style="253" customWidth="1"/>
    <col min="3094" max="3094" width="10.85546875" style="253" customWidth="1"/>
    <col min="3095" max="3328" width="9.140625" style="253"/>
    <col min="3329" max="3329" width="4.140625" style="253" customWidth="1"/>
    <col min="3330" max="3330" width="8.85546875" style="253" customWidth="1"/>
    <col min="3331" max="3331" width="18.28515625" style="253" customWidth="1"/>
    <col min="3332" max="3332" width="16.42578125" style="253" customWidth="1"/>
    <col min="3333" max="3333" width="12.42578125" style="253" customWidth="1"/>
    <col min="3334" max="3334" width="17.7109375" style="253" customWidth="1"/>
    <col min="3335" max="3336" width="8.42578125" style="253" customWidth="1"/>
    <col min="3337" max="3340" width="11.42578125" style="253" customWidth="1"/>
    <col min="3341" max="3342" width="8" style="253" customWidth="1"/>
    <col min="3343" max="3343" width="10.85546875" style="253" customWidth="1"/>
    <col min="3344" max="3344" width="10.140625" style="253" customWidth="1"/>
    <col min="3345" max="3345" width="9.42578125" style="253" customWidth="1"/>
    <col min="3346" max="3347" width="7.5703125" style="253" customWidth="1"/>
    <col min="3348" max="3348" width="9.42578125" style="253" customWidth="1"/>
    <col min="3349" max="3349" width="10.28515625" style="253" customWidth="1"/>
    <col min="3350" max="3350" width="10.85546875" style="253" customWidth="1"/>
    <col min="3351" max="3584" width="9.140625" style="253"/>
    <col min="3585" max="3585" width="4.140625" style="253" customWidth="1"/>
    <col min="3586" max="3586" width="8.85546875" style="253" customWidth="1"/>
    <col min="3587" max="3587" width="18.28515625" style="253" customWidth="1"/>
    <col min="3588" max="3588" width="16.42578125" style="253" customWidth="1"/>
    <col min="3589" max="3589" width="12.42578125" style="253" customWidth="1"/>
    <col min="3590" max="3590" width="17.7109375" style="253" customWidth="1"/>
    <col min="3591" max="3592" width="8.42578125" style="253" customWidth="1"/>
    <col min="3593" max="3596" width="11.42578125" style="253" customWidth="1"/>
    <col min="3597" max="3598" width="8" style="253" customWidth="1"/>
    <col min="3599" max="3599" width="10.85546875" style="253" customWidth="1"/>
    <col min="3600" max="3600" width="10.140625" style="253" customWidth="1"/>
    <col min="3601" max="3601" width="9.42578125" style="253" customWidth="1"/>
    <col min="3602" max="3603" width="7.5703125" style="253" customWidth="1"/>
    <col min="3604" max="3604" width="9.42578125" style="253" customWidth="1"/>
    <col min="3605" max="3605" width="10.28515625" style="253" customWidth="1"/>
    <col min="3606" max="3606" width="10.85546875" style="253" customWidth="1"/>
    <col min="3607" max="3840" width="9.140625" style="253"/>
    <col min="3841" max="3841" width="4.140625" style="253" customWidth="1"/>
    <col min="3842" max="3842" width="8.85546875" style="253" customWidth="1"/>
    <col min="3843" max="3843" width="18.28515625" style="253" customWidth="1"/>
    <col min="3844" max="3844" width="16.42578125" style="253" customWidth="1"/>
    <col min="3845" max="3845" width="12.42578125" style="253" customWidth="1"/>
    <col min="3846" max="3846" width="17.7109375" style="253" customWidth="1"/>
    <col min="3847" max="3848" width="8.42578125" style="253" customWidth="1"/>
    <col min="3849" max="3852" width="11.42578125" style="253" customWidth="1"/>
    <col min="3853" max="3854" width="8" style="253" customWidth="1"/>
    <col min="3855" max="3855" width="10.85546875" style="253" customWidth="1"/>
    <col min="3856" max="3856" width="10.140625" style="253" customWidth="1"/>
    <col min="3857" max="3857" width="9.42578125" style="253" customWidth="1"/>
    <col min="3858" max="3859" width="7.5703125" style="253" customWidth="1"/>
    <col min="3860" max="3860" width="9.42578125" style="253" customWidth="1"/>
    <col min="3861" max="3861" width="10.28515625" style="253" customWidth="1"/>
    <col min="3862" max="3862" width="10.85546875" style="253" customWidth="1"/>
    <col min="3863" max="4096" width="9.140625" style="253"/>
    <col min="4097" max="4097" width="4.140625" style="253" customWidth="1"/>
    <col min="4098" max="4098" width="8.85546875" style="253" customWidth="1"/>
    <col min="4099" max="4099" width="18.28515625" style="253" customWidth="1"/>
    <col min="4100" max="4100" width="16.42578125" style="253" customWidth="1"/>
    <col min="4101" max="4101" width="12.42578125" style="253" customWidth="1"/>
    <col min="4102" max="4102" width="17.7109375" style="253" customWidth="1"/>
    <col min="4103" max="4104" width="8.42578125" style="253" customWidth="1"/>
    <col min="4105" max="4108" width="11.42578125" style="253" customWidth="1"/>
    <col min="4109" max="4110" width="8" style="253" customWidth="1"/>
    <col min="4111" max="4111" width="10.85546875" style="253" customWidth="1"/>
    <col min="4112" max="4112" width="10.140625" style="253" customWidth="1"/>
    <col min="4113" max="4113" width="9.42578125" style="253" customWidth="1"/>
    <col min="4114" max="4115" width="7.5703125" style="253" customWidth="1"/>
    <col min="4116" max="4116" width="9.42578125" style="253" customWidth="1"/>
    <col min="4117" max="4117" width="10.28515625" style="253" customWidth="1"/>
    <col min="4118" max="4118" width="10.85546875" style="253" customWidth="1"/>
    <col min="4119" max="4352" width="9.140625" style="253"/>
    <col min="4353" max="4353" width="4.140625" style="253" customWidth="1"/>
    <col min="4354" max="4354" width="8.85546875" style="253" customWidth="1"/>
    <col min="4355" max="4355" width="18.28515625" style="253" customWidth="1"/>
    <col min="4356" max="4356" width="16.42578125" style="253" customWidth="1"/>
    <col min="4357" max="4357" width="12.42578125" style="253" customWidth="1"/>
    <col min="4358" max="4358" width="17.7109375" style="253" customWidth="1"/>
    <col min="4359" max="4360" width="8.42578125" style="253" customWidth="1"/>
    <col min="4361" max="4364" width="11.42578125" style="253" customWidth="1"/>
    <col min="4365" max="4366" width="8" style="253" customWidth="1"/>
    <col min="4367" max="4367" width="10.85546875" style="253" customWidth="1"/>
    <col min="4368" max="4368" width="10.140625" style="253" customWidth="1"/>
    <col min="4369" max="4369" width="9.42578125" style="253" customWidth="1"/>
    <col min="4370" max="4371" width="7.5703125" style="253" customWidth="1"/>
    <col min="4372" max="4372" width="9.42578125" style="253" customWidth="1"/>
    <col min="4373" max="4373" width="10.28515625" style="253" customWidth="1"/>
    <col min="4374" max="4374" width="10.85546875" style="253" customWidth="1"/>
    <col min="4375" max="4608" width="9.140625" style="253"/>
    <col min="4609" max="4609" width="4.140625" style="253" customWidth="1"/>
    <col min="4610" max="4610" width="8.85546875" style="253" customWidth="1"/>
    <col min="4611" max="4611" width="18.28515625" style="253" customWidth="1"/>
    <col min="4612" max="4612" width="16.42578125" style="253" customWidth="1"/>
    <col min="4613" max="4613" width="12.42578125" style="253" customWidth="1"/>
    <col min="4614" max="4614" width="17.7109375" style="253" customWidth="1"/>
    <col min="4615" max="4616" width="8.42578125" style="253" customWidth="1"/>
    <col min="4617" max="4620" width="11.42578125" style="253" customWidth="1"/>
    <col min="4621" max="4622" width="8" style="253" customWidth="1"/>
    <col min="4623" max="4623" width="10.85546875" style="253" customWidth="1"/>
    <col min="4624" max="4624" width="10.140625" style="253" customWidth="1"/>
    <col min="4625" max="4625" width="9.42578125" style="253" customWidth="1"/>
    <col min="4626" max="4627" width="7.5703125" style="253" customWidth="1"/>
    <col min="4628" max="4628" width="9.42578125" style="253" customWidth="1"/>
    <col min="4629" max="4629" width="10.28515625" style="253" customWidth="1"/>
    <col min="4630" max="4630" width="10.85546875" style="253" customWidth="1"/>
    <col min="4631" max="4864" width="9.140625" style="253"/>
    <col min="4865" max="4865" width="4.140625" style="253" customWidth="1"/>
    <col min="4866" max="4866" width="8.85546875" style="253" customWidth="1"/>
    <col min="4867" max="4867" width="18.28515625" style="253" customWidth="1"/>
    <col min="4868" max="4868" width="16.42578125" style="253" customWidth="1"/>
    <col min="4869" max="4869" width="12.42578125" style="253" customWidth="1"/>
    <col min="4870" max="4870" width="17.7109375" style="253" customWidth="1"/>
    <col min="4871" max="4872" width="8.42578125" style="253" customWidth="1"/>
    <col min="4873" max="4876" width="11.42578125" style="253" customWidth="1"/>
    <col min="4877" max="4878" width="8" style="253" customWidth="1"/>
    <col min="4879" max="4879" width="10.85546875" style="253" customWidth="1"/>
    <col min="4880" max="4880" width="10.140625" style="253" customWidth="1"/>
    <col min="4881" max="4881" width="9.42578125" style="253" customWidth="1"/>
    <col min="4882" max="4883" width="7.5703125" style="253" customWidth="1"/>
    <col min="4884" max="4884" width="9.42578125" style="253" customWidth="1"/>
    <col min="4885" max="4885" width="10.28515625" style="253" customWidth="1"/>
    <col min="4886" max="4886" width="10.85546875" style="253" customWidth="1"/>
    <col min="4887" max="5120" width="9.140625" style="253"/>
    <col min="5121" max="5121" width="4.140625" style="253" customWidth="1"/>
    <col min="5122" max="5122" width="8.85546875" style="253" customWidth="1"/>
    <col min="5123" max="5123" width="18.28515625" style="253" customWidth="1"/>
    <col min="5124" max="5124" width="16.42578125" style="253" customWidth="1"/>
    <col min="5125" max="5125" width="12.42578125" style="253" customWidth="1"/>
    <col min="5126" max="5126" width="17.7109375" style="253" customWidth="1"/>
    <col min="5127" max="5128" width="8.42578125" style="253" customWidth="1"/>
    <col min="5129" max="5132" width="11.42578125" style="253" customWidth="1"/>
    <col min="5133" max="5134" width="8" style="253" customWidth="1"/>
    <col min="5135" max="5135" width="10.85546875" style="253" customWidth="1"/>
    <col min="5136" max="5136" width="10.140625" style="253" customWidth="1"/>
    <col min="5137" max="5137" width="9.42578125" style="253" customWidth="1"/>
    <col min="5138" max="5139" width="7.5703125" style="253" customWidth="1"/>
    <col min="5140" max="5140" width="9.42578125" style="253" customWidth="1"/>
    <col min="5141" max="5141" width="10.28515625" style="253" customWidth="1"/>
    <col min="5142" max="5142" width="10.85546875" style="253" customWidth="1"/>
    <col min="5143" max="5376" width="9.140625" style="253"/>
    <col min="5377" max="5377" width="4.140625" style="253" customWidth="1"/>
    <col min="5378" max="5378" width="8.85546875" style="253" customWidth="1"/>
    <col min="5379" max="5379" width="18.28515625" style="253" customWidth="1"/>
    <col min="5380" max="5380" width="16.42578125" style="253" customWidth="1"/>
    <col min="5381" max="5381" width="12.42578125" style="253" customWidth="1"/>
    <col min="5382" max="5382" width="17.7109375" style="253" customWidth="1"/>
    <col min="5383" max="5384" width="8.42578125" style="253" customWidth="1"/>
    <col min="5385" max="5388" width="11.42578125" style="253" customWidth="1"/>
    <col min="5389" max="5390" width="8" style="253" customWidth="1"/>
    <col min="5391" max="5391" width="10.85546875" style="253" customWidth="1"/>
    <col min="5392" max="5392" width="10.140625" style="253" customWidth="1"/>
    <col min="5393" max="5393" width="9.42578125" style="253" customWidth="1"/>
    <col min="5394" max="5395" width="7.5703125" style="253" customWidth="1"/>
    <col min="5396" max="5396" width="9.42578125" style="253" customWidth="1"/>
    <col min="5397" max="5397" width="10.28515625" style="253" customWidth="1"/>
    <col min="5398" max="5398" width="10.85546875" style="253" customWidth="1"/>
    <col min="5399" max="5632" width="9.140625" style="253"/>
    <col min="5633" max="5633" width="4.140625" style="253" customWidth="1"/>
    <col min="5634" max="5634" width="8.85546875" style="253" customWidth="1"/>
    <col min="5635" max="5635" width="18.28515625" style="253" customWidth="1"/>
    <col min="5636" max="5636" width="16.42578125" style="253" customWidth="1"/>
    <col min="5637" max="5637" width="12.42578125" style="253" customWidth="1"/>
    <col min="5638" max="5638" width="17.7109375" style="253" customWidth="1"/>
    <col min="5639" max="5640" width="8.42578125" style="253" customWidth="1"/>
    <col min="5641" max="5644" width="11.42578125" style="253" customWidth="1"/>
    <col min="5645" max="5646" width="8" style="253" customWidth="1"/>
    <col min="5647" max="5647" width="10.85546875" style="253" customWidth="1"/>
    <col min="5648" max="5648" width="10.140625" style="253" customWidth="1"/>
    <col min="5649" max="5649" width="9.42578125" style="253" customWidth="1"/>
    <col min="5650" max="5651" width="7.5703125" style="253" customWidth="1"/>
    <col min="5652" max="5652" width="9.42578125" style="253" customWidth="1"/>
    <col min="5653" max="5653" width="10.28515625" style="253" customWidth="1"/>
    <col min="5654" max="5654" width="10.85546875" style="253" customWidth="1"/>
    <col min="5655" max="5888" width="9.140625" style="253"/>
    <col min="5889" max="5889" width="4.140625" style="253" customWidth="1"/>
    <col min="5890" max="5890" width="8.85546875" style="253" customWidth="1"/>
    <col min="5891" max="5891" width="18.28515625" style="253" customWidth="1"/>
    <col min="5892" max="5892" width="16.42578125" style="253" customWidth="1"/>
    <col min="5893" max="5893" width="12.42578125" style="253" customWidth="1"/>
    <col min="5894" max="5894" width="17.7109375" style="253" customWidth="1"/>
    <col min="5895" max="5896" width="8.42578125" style="253" customWidth="1"/>
    <col min="5897" max="5900" width="11.42578125" style="253" customWidth="1"/>
    <col min="5901" max="5902" width="8" style="253" customWidth="1"/>
    <col min="5903" max="5903" width="10.85546875" style="253" customWidth="1"/>
    <col min="5904" max="5904" width="10.140625" style="253" customWidth="1"/>
    <col min="5905" max="5905" width="9.42578125" style="253" customWidth="1"/>
    <col min="5906" max="5907" width="7.5703125" style="253" customWidth="1"/>
    <col min="5908" max="5908" width="9.42578125" style="253" customWidth="1"/>
    <col min="5909" max="5909" width="10.28515625" style="253" customWidth="1"/>
    <col min="5910" max="5910" width="10.85546875" style="253" customWidth="1"/>
    <col min="5911" max="6144" width="9.140625" style="253"/>
    <col min="6145" max="6145" width="4.140625" style="253" customWidth="1"/>
    <col min="6146" max="6146" width="8.85546875" style="253" customWidth="1"/>
    <col min="6147" max="6147" width="18.28515625" style="253" customWidth="1"/>
    <col min="6148" max="6148" width="16.42578125" style="253" customWidth="1"/>
    <col min="6149" max="6149" width="12.42578125" style="253" customWidth="1"/>
    <col min="6150" max="6150" width="17.7109375" style="253" customWidth="1"/>
    <col min="6151" max="6152" width="8.42578125" style="253" customWidth="1"/>
    <col min="6153" max="6156" width="11.42578125" style="253" customWidth="1"/>
    <col min="6157" max="6158" width="8" style="253" customWidth="1"/>
    <col min="6159" max="6159" width="10.85546875" style="253" customWidth="1"/>
    <col min="6160" max="6160" width="10.140625" style="253" customWidth="1"/>
    <col min="6161" max="6161" width="9.42578125" style="253" customWidth="1"/>
    <col min="6162" max="6163" width="7.5703125" style="253" customWidth="1"/>
    <col min="6164" max="6164" width="9.42578125" style="253" customWidth="1"/>
    <col min="6165" max="6165" width="10.28515625" style="253" customWidth="1"/>
    <col min="6166" max="6166" width="10.85546875" style="253" customWidth="1"/>
    <col min="6167" max="6400" width="9.140625" style="253"/>
    <col min="6401" max="6401" width="4.140625" style="253" customWidth="1"/>
    <col min="6402" max="6402" width="8.85546875" style="253" customWidth="1"/>
    <col min="6403" max="6403" width="18.28515625" style="253" customWidth="1"/>
    <col min="6404" max="6404" width="16.42578125" style="253" customWidth="1"/>
    <col min="6405" max="6405" width="12.42578125" style="253" customWidth="1"/>
    <col min="6406" max="6406" width="17.7109375" style="253" customWidth="1"/>
    <col min="6407" max="6408" width="8.42578125" style="253" customWidth="1"/>
    <col min="6409" max="6412" width="11.42578125" style="253" customWidth="1"/>
    <col min="6413" max="6414" width="8" style="253" customWidth="1"/>
    <col min="6415" max="6415" width="10.85546875" style="253" customWidth="1"/>
    <col min="6416" max="6416" width="10.140625" style="253" customWidth="1"/>
    <col min="6417" max="6417" width="9.42578125" style="253" customWidth="1"/>
    <col min="6418" max="6419" width="7.5703125" style="253" customWidth="1"/>
    <col min="6420" max="6420" width="9.42578125" style="253" customWidth="1"/>
    <col min="6421" max="6421" width="10.28515625" style="253" customWidth="1"/>
    <col min="6422" max="6422" width="10.85546875" style="253" customWidth="1"/>
    <col min="6423" max="6656" width="9.140625" style="253"/>
    <col min="6657" max="6657" width="4.140625" style="253" customWidth="1"/>
    <col min="6658" max="6658" width="8.85546875" style="253" customWidth="1"/>
    <col min="6659" max="6659" width="18.28515625" style="253" customWidth="1"/>
    <col min="6660" max="6660" width="16.42578125" style="253" customWidth="1"/>
    <col min="6661" max="6661" width="12.42578125" style="253" customWidth="1"/>
    <col min="6662" max="6662" width="17.7109375" style="253" customWidth="1"/>
    <col min="6663" max="6664" width="8.42578125" style="253" customWidth="1"/>
    <col min="6665" max="6668" width="11.42578125" style="253" customWidth="1"/>
    <col min="6669" max="6670" width="8" style="253" customWidth="1"/>
    <col min="6671" max="6671" width="10.85546875" style="253" customWidth="1"/>
    <col min="6672" max="6672" width="10.140625" style="253" customWidth="1"/>
    <col min="6673" max="6673" width="9.42578125" style="253" customWidth="1"/>
    <col min="6674" max="6675" width="7.5703125" style="253" customWidth="1"/>
    <col min="6676" max="6676" width="9.42578125" style="253" customWidth="1"/>
    <col min="6677" max="6677" width="10.28515625" style="253" customWidth="1"/>
    <col min="6678" max="6678" width="10.85546875" style="253" customWidth="1"/>
    <col min="6679" max="6912" width="9.140625" style="253"/>
    <col min="6913" max="6913" width="4.140625" style="253" customWidth="1"/>
    <col min="6914" max="6914" width="8.85546875" style="253" customWidth="1"/>
    <col min="6915" max="6915" width="18.28515625" style="253" customWidth="1"/>
    <col min="6916" max="6916" width="16.42578125" style="253" customWidth="1"/>
    <col min="6917" max="6917" width="12.42578125" style="253" customWidth="1"/>
    <col min="6918" max="6918" width="17.7109375" style="253" customWidth="1"/>
    <col min="6919" max="6920" width="8.42578125" style="253" customWidth="1"/>
    <col min="6921" max="6924" width="11.42578125" style="253" customWidth="1"/>
    <col min="6925" max="6926" width="8" style="253" customWidth="1"/>
    <col min="6927" max="6927" width="10.85546875" style="253" customWidth="1"/>
    <col min="6928" max="6928" width="10.140625" style="253" customWidth="1"/>
    <col min="6929" max="6929" width="9.42578125" style="253" customWidth="1"/>
    <col min="6930" max="6931" width="7.5703125" style="253" customWidth="1"/>
    <col min="6932" max="6932" width="9.42578125" style="253" customWidth="1"/>
    <col min="6933" max="6933" width="10.28515625" style="253" customWidth="1"/>
    <col min="6934" max="6934" width="10.85546875" style="253" customWidth="1"/>
    <col min="6935" max="7168" width="9.140625" style="253"/>
    <col min="7169" max="7169" width="4.140625" style="253" customWidth="1"/>
    <col min="7170" max="7170" width="8.85546875" style="253" customWidth="1"/>
    <col min="7171" max="7171" width="18.28515625" style="253" customWidth="1"/>
    <col min="7172" max="7172" width="16.42578125" style="253" customWidth="1"/>
    <col min="7173" max="7173" width="12.42578125" style="253" customWidth="1"/>
    <col min="7174" max="7174" width="17.7109375" style="253" customWidth="1"/>
    <col min="7175" max="7176" width="8.42578125" style="253" customWidth="1"/>
    <col min="7177" max="7180" width="11.42578125" style="253" customWidth="1"/>
    <col min="7181" max="7182" width="8" style="253" customWidth="1"/>
    <col min="7183" max="7183" width="10.85546875" style="253" customWidth="1"/>
    <col min="7184" max="7184" width="10.140625" style="253" customWidth="1"/>
    <col min="7185" max="7185" width="9.42578125" style="253" customWidth="1"/>
    <col min="7186" max="7187" width="7.5703125" style="253" customWidth="1"/>
    <col min="7188" max="7188" width="9.42578125" style="253" customWidth="1"/>
    <col min="7189" max="7189" width="10.28515625" style="253" customWidth="1"/>
    <col min="7190" max="7190" width="10.85546875" style="253" customWidth="1"/>
    <col min="7191" max="7424" width="9.140625" style="253"/>
    <col min="7425" max="7425" width="4.140625" style="253" customWidth="1"/>
    <col min="7426" max="7426" width="8.85546875" style="253" customWidth="1"/>
    <col min="7427" max="7427" width="18.28515625" style="253" customWidth="1"/>
    <col min="7428" max="7428" width="16.42578125" style="253" customWidth="1"/>
    <col min="7429" max="7429" width="12.42578125" style="253" customWidth="1"/>
    <col min="7430" max="7430" width="17.7109375" style="253" customWidth="1"/>
    <col min="7431" max="7432" width="8.42578125" style="253" customWidth="1"/>
    <col min="7433" max="7436" width="11.42578125" style="253" customWidth="1"/>
    <col min="7437" max="7438" width="8" style="253" customWidth="1"/>
    <col min="7439" max="7439" width="10.85546875" style="253" customWidth="1"/>
    <col min="7440" max="7440" width="10.140625" style="253" customWidth="1"/>
    <col min="7441" max="7441" width="9.42578125" style="253" customWidth="1"/>
    <col min="7442" max="7443" width="7.5703125" style="253" customWidth="1"/>
    <col min="7444" max="7444" width="9.42578125" style="253" customWidth="1"/>
    <col min="7445" max="7445" width="10.28515625" style="253" customWidth="1"/>
    <col min="7446" max="7446" width="10.85546875" style="253" customWidth="1"/>
    <col min="7447" max="7680" width="9.140625" style="253"/>
    <col min="7681" max="7681" width="4.140625" style="253" customWidth="1"/>
    <col min="7682" max="7682" width="8.85546875" style="253" customWidth="1"/>
    <col min="7683" max="7683" width="18.28515625" style="253" customWidth="1"/>
    <col min="7684" max="7684" width="16.42578125" style="253" customWidth="1"/>
    <col min="7685" max="7685" width="12.42578125" style="253" customWidth="1"/>
    <col min="7686" max="7686" width="17.7109375" style="253" customWidth="1"/>
    <col min="7687" max="7688" width="8.42578125" style="253" customWidth="1"/>
    <col min="7689" max="7692" width="11.42578125" style="253" customWidth="1"/>
    <col min="7693" max="7694" width="8" style="253" customWidth="1"/>
    <col min="7695" max="7695" width="10.85546875" style="253" customWidth="1"/>
    <col min="7696" max="7696" width="10.140625" style="253" customWidth="1"/>
    <col min="7697" max="7697" width="9.42578125" style="253" customWidth="1"/>
    <col min="7698" max="7699" width="7.5703125" style="253" customWidth="1"/>
    <col min="7700" max="7700" width="9.42578125" style="253" customWidth="1"/>
    <col min="7701" max="7701" width="10.28515625" style="253" customWidth="1"/>
    <col min="7702" max="7702" width="10.85546875" style="253" customWidth="1"/>
    <col min="7703" max="7936" width="9.140625" style="253"/>
    <col min="7937" max="7937" width="4.140625" style="253" customWidth="1"/>
    <col min="7938" max="7938" width="8.85546875" style="253" customWidth="1"/>
    <col min="7939" max="7939" width="18.28515625" style="253" customWidth="1"/>
    <col min="7940" max="7940" width="16.42578125" style="253" customWidth="1"/>
    <col min="7941" max="7941" width="12.42578125" style="253" customWidth="1"/>
    <col min="7942" max="7942" width="17.7109375" style="253" customWidth="1"/>
    <col min="7943" max="7944" width="8.42578125" style="253" customWidth="1"/>
    <col min="7945" max="7948" width="11.42578125" style="253" customWidth="1"/>
    <col min="7949" max="7950" width="8" style="253" customWidth="1"/>
    <col min="7951" max="7951" width="10.85546875" style="253" customWidth="1"/>
    <col min="7952" max="7952" width="10.140625" style="253" customWidth="1"/>
    <col min="7953" max="7953" width="9.42578125" style="253" customWidth="1"/>
    <col min="7954" max="7955" width="7.5703125" style="253" customWidth="1"/>
    <col min="7956" max="7956" width="9.42578125" style="253" customWidth="1"/>
    <col min="7957" max="7957" width="10.28515625" style="253" customWidth="1"/>
    <col min="7958" max="7958" width="10.85546875" style="253" customWidth="1"/>
    <col min="7959" max="8192" width="9.140625" style="253"/>
    <col min="8193" max="8193" width="4.140625" style="253" customWidth="1"/>
    <col min="8194" max="8194" width="8.85546875" style="253" customWidth="1"/>
    <col min="8195" max="8195" width="18.28515625" style="253" customWidth="1"/>
    <col min="8196" max="8196" width="16.42578125" style="253" customWidth="1"/>
    <col min="8197" max="8197" width="12.42578125" style="253" customWidth="1"/>
    <col min="8198" max="8198" width="17.7109375" style="253" customWidth="1"/>
    <col min="8199" max="8200" width="8.42578125" style="253" customWidth="1"/>
    <col min="8201" max="8204" width="11.42578125" style="253" customWidth="1"/>
    <col min="8205" max="8206" width="8" style="253" customWidth="1"/>
    <col min="8207" max="8207" width="10.85546875" style="253" customWidth="1"/>
    <col min="8208" max="8208" width="10.140625" style="253" customWidth="1"/>
    <col min="8209" max="8209" width="9.42578125" style="253" customWidth="1"/>
    <col min="8210" max="8211" width="7.5703125" style="253" customWidth="1"/>
    <col min="8212" max="8212" width="9.42578125" style="253" customWidth="1"/>
    <col min="8213" max="8213" width="10.28515625" style="253" customWidth="1"/>
    <col min="8214" max="8214" width="10.85546875" style="253" customWidth="1"/>
    <col min="8215" max="8448" width="9.140625" style="253"/>
    <col min="8449" max="8449" width="4.140625" style="253" customWidth="1"/>
    <col min="8450" max="8450" width="8.85546875" style="253" customWidth="1"/>
    <col min="8451" max="8451" width="18.28515625" style="253" customWidth="1"/>
    <col min="8452" max="8452" width="16.42578125" style="253" customWidth="1"/>
    <col min="8453" max="8453" width="12.42578125" style="253" customWidth="1"/>
    <col min="8454" max="8454" width="17.7109375" style="253" customWidth="1"/>
    <col min="8455" max="8456" width="8.42578125" style="253" customWidth="1"/>
    <col min="8457" max="8460" width="11.42578125" style="253" customWidth="1"/>
    <col min="8461" max="8462" width="8" style="253" customWidth="1"/>
    <col min="8463" max="8463" width="10.85546875" style="253" customWidth="1"/>
    <col min="8464" max="8464" width="10.140625" style="253" customWidth="1"/>
    <col min="8465" max="8465" width="9.42578125" style="253" customWidth="1"/>
    <col min="8466" max="8467" width="7.5703125" style="253" customWidth="1"/>
    <col min="8468" max="8468" width="9.42578125" style="253" customWidth="1"/>
    <col min="8469" max="8469" width="10.28515625" style="253" customWidth="1"/>
    <col min="8470" max="8470" width="10.85546875" style="253" customWidth="1"/>
    <col min="8471" max="8704" width="9.140625" style="253"/>
    <col min="8705" max="8705" width="4.140625" style="253" customWidth="1"/>
    <col min="8706" max="8706" width="8.85546875" style="253" customWidth="1"/>
    <col min="8707" max="8707" width="18.28515625" style="253" customWidth="1"/>
    <col min="8708" max="8708" width="16.42578125" style="253" customWidth="1"/>
    <col min="8709" max="8709" width="12.42578125" style="253" customWidth="1"/>
    <col min="8710" max="8710" width="17.7109375" style="253" customWidth="1"/>
    <col min="8711" max="8712" width="8.42578125" style="253" customWidth="1"/>
    <col min="8713" max="8716" width="11.42578125" style="253" customWidth="1"/>
    <col min="8717" max="8718" width="8" style="253" customWidth="1"/>
    <col min="8719" max="8719" width="10.85546875" style="253" customWidth="1"/>
    <col min="8720" max="8720" width="10.140625" style="253" customWidth="1"/>
    <col min="8721" max="8721" width="9.42578125" style="253" customWidth="1"/>
    <col min="8722" max="8723" width="7.5703125" style="253" customWidth="1"/>
    <col min="8724" max="8724" width="9.42578125" style="253" customWidth="1"/>
    <col min="8725" max="8725" width="10.28515625" style="253" customWidth="1"/>
    <col min="8726" max="8726" width="10.85546875" style="253" customWidth="1"/>
    <col min="8727" max="8960" width="9.140625" style="253"/>
    <col min="8961" max="8961" width="4.140625" style="253" customWidth="1"/>
    <col min="8962" max="8962" width="8.85546875" style="253" customWidth="1"/>
    <col min="8963" max="8963" width="18.28515625" style="253" customWidth="1"/>
    <col min="8964" max="8964" width="16.42578125" style="253" customWidth="1"/>
    <col min="8965" max="8965" width="12.42578125" style="253" customWidth="1"/>
    <col min="8966" max="8966" width="17.7109375" style="253" customWidth="1"/>
    <col min="8967" max="8968" width="8.42578125" style="253" customWidth="1"/>
    <col min="8969" max="8972" width="11.42578125" style="253" customWidth="1"/>
    <col min="8973" max="8974" width="8" style="253" customWidth="1"/>
    <col min="8975" max="8975" width="10.85546875" style="253" customWidth="1"/>
    <col min="8976" max="8976" width="10.140625" style="253" customWidth="1"/>
    <col min="8977" max="8977" width="9.42578125" style="253" customWidth="1"/>
    <col min="8978" max="8979" width="7.5703125" style="253" customWidth="1"/>
    <col min="8980" max="8980" width="9.42578125" style="253" customWidth="1"/>
    <col min="8981" max="8981" width="10.28515625" style="253" customWidth="1"/>
    <col min="8982" max="8982" width="10.85546875" style="253" customWidth="1"/>
    <col min="8983" max="9216" width="9.140625" style="253"/>
    <col min="9217" max="9217" width="4.140625" style="253" customWidth="1"/>
    <col min="9218" max="9218" width="8.85546875" style="253" customWidth="1"/>
    <col min="9219" max="9219" width="18.28515625" style="253" customWidth="1"/>
    <col min="9220" max="9220" width="16.42578125" style="253" customWidth="1"/>
    <col min="9221" max="9221" width="12.42578125" style="253" customWidth="1"/>
    <col min="9222" max="9222" width="17.7109375" style="253" customWidth="1"/>
    <col min="9223" max="9224" width="8.42578125" style="253" customWidth="1"/>
    <col min="9225" max="9228" width="11.42578125" style="253" customWidth="1"/>
    <col min="9229" max="9230" width="8" style="253" customWidth="1"/>
    <col min="9231" max="9231" width="10.85546875" style="253" customWidth="1"/>
    <col min="9232" max="9232" width="10.140625" style="253" customWidth="1"/>
    <col min="9233" max="9233" width="9.42578125" style="253" customWidth="1"/>
    <col min="9234" max="9235" width="7.5703125" style="253" customWidth="1"/>
    <col min="9236" max="9236" width="9.42578125" style="253" customWidth="1"/>
    <col min="9237" max="9237" width="10.28515625" style="253" customWidth="1"/>
    <col min="9238" max="9238" width="10.85546875" style="253" customWidth="1"/>
    <col min="9239" max="9472" width="9.140625" style="253"/>
    <col min="9473" max="9473" width="4.140625" style="253" customWidth="1"/>
    <col min="9474" max="9474" width="8.85546875" style="253" customWidth="1"/>
    <col min="9475" max="9475" width="18.28515625" style="253" customWidth="1"/>
    <col min="9476" max="9476" width="16.42578125" style="253" customWidth="1"/>
    <col min="9477" max="9477" width="12.42578125" style="253" customWidth="1"/>
    <col min="9478" max="9478" width="17.7109375" style="253" customWidth="1"/>
    <col min="9479" max="9480" width="8.42578125" style="253" customWidth="1"/>
    <col min="9481" max="9484" width="11.42578125" style="253" customWidth="1"/>
    <col min="9485" max="9486" width="8" style="253" customWidth="1"/>
    <col min="9487" max="9487" width="10.85546875" style="253" customWidth="1"/>
    <col min="9488" max="9488" width="10.140625" style="253" customWidth="1"/>
    <col min="9489" max="9489" width="9.42578125" style="253" customWidth="1"/>
    <col min="9490" max="9491" width="7.5703125" style="253" customWidth="1"/>
    <col min="9492" max="9492" width="9.42578125" style="253" customWidth="1"/>
    <col min="9493" max="9493" width="10.28515625" style="253" customWidth="1"/>
    <col min="9494" max="9494" width="10.85546875" style="253" customWidth="1"/>
    <col min="9495" max="9728" width="9.140625" style="253"/>
    <col min="9729" max="9729" width="4.140625" style="253" customWidth="1"/>
    <col min="9730" max="9730" width="8.85546875" style="253" customWidth="1"/>
    <col min="9731" max="9731" width="18.28515625" style="253" customWidth="1"/>
    <col min="9732" max="9732" width="16.42578125" style="253" customWidth="1"/>
    <col min="9733" max="9733" width="12.42578125" style="253" customWidth="1"/>
    <col min="9734" max="9734" width="17.7109375" style="253" customWidth="1"/>
    <col min="9735" max="9736" width="8.42578125" style="253" customWidth="1"/>
    <col min="9737" max="9740" width="11.42578125" style="253" customWidth="1"/>
    <col min="9741" max="9742" width="8" style="253" customWidth="1"/>
    <col min="9743" max="9743" width="10.85546875" style="253" customWidth="1"/>
    <col min="9744" max="9744" width="10.140625" style="253" customWidth="1"/>
    <col min="9745" max="9745" width="9.42578125" style="253" customWidth="1"/>
    <col min="9746" max="9747" width="7.5703125" style="253" customWidth="1"/>
    <col min="9748" max="9748" width="9.42578125" style="253" customWidth="1"/>
    <col min="9749" max="9749" width="10.28515625" style="253" customWidth="1"/>
    <col min="9750" max="9750" width="10.85546875" style="253" customWidth="1"/>
    <col min="9751" max="9984" width="9.140625" style="253"/>
    <col min="9985" max="9985" width="4.140625" style="253" customWidth="1"/>
    <col min="9986" max="9986" width="8.85546875" style="253" customWidth="1"/>
    <col min="9987" max="9987" width="18.28515625" style="253" customWidth="1"/>
    <col min="9988" max="9988" width="16.42578125" style="253" customWidth="1"/>
    <col min="9989" max="9989" width="12.42578125" style="253" customWidth="1"/>
    <col min="9990" max="9990" width="17.7109375" style="253" customWidth="1"/>
    <col min="9991" max="9992" width="8.42578125" style="253" customWidth="1"/>
    <col min="9993" max="9996" width="11.42578125" style="253" customWidth="1"/>
    <col min="9997" max="9998" width="8" style="253" customWidth="1"/>
    <col min="9999" max="9999" width="10.85546875" style="253" customWidth="1"/>
    <col min="10000" max="10000" width="10.140625" style="253" customWidth="1"/>
    <col min="10001" max="10001" width="9.42578125" style="253" customWidth="1"/>
    <col min="10002" max="10003" width="7.5703125" style="253" customWidth="1"/>
    <col min="10004" max="10004" width="9.42578125" style="253" customWidth="1"/>
    <col min="10005" max="10005" width="10.28515625" style="253" customWidth="1"/>
    <col min="10006" max="10006" width="10.85546875" style="253" customWidth="1"/>
    <col min="10007" max="10240" width="9.140625" style="253"/>
    <col min="10241" max="10241" width="4.140625" style="253" customWidth="1"/>
    <col min="10242" max="10242" width="8.85546875" style="253" customWidth="1"/>
    <col min="10243" max="10243" width="18.28515625" style="253" customWidth="1"/>
    <col min="10244" max="10244" width="16.42578125" style="253" customWidth="1"/>
    <col min="10245" max="10245" width="12.42578125" style="253" customWidth="1"/>
    <col min="10246" max="10246" width="17.7109375" style="253" customWidth="1"/>
    <col min="10247" max="10248" width="8.42578125" style="253" customWidth="1"/>
    <col min="10249" max="10252" width="11.42578125" style="253" customWidth="1"/>
    <col min="10253" max="10254" width="8" style="253" customWidth="1"/>
    <col min="10255" max="10255" width="10.85546875" style="253" customWidth="1"/>
    <col min="10256" max="10256" width="10.140625" style="253" customWidth="1"/>
    <col min="10257" max="10257" width="9.42578125" style="253" customWidth="1"/>
    <col min="10258" max="10259" width="7.5703125" style="253" customWidth="1"/>
    <col min="10260" max="10260" width="9.42578125" style="253" customWidth="1"/>
    <col min="10261" max="10261" width="10.28515625" style="253" customWidth="1"/>
    <col min="10262" max="10262" width="10.85546875" style="253" customWidth="1"/>
    <col min="10263" max="10496" width="9.140625" style="253"/>
    <col min="10497" max="10497" width="4.140625" style="253" customWidth="1"/>
    <col min="10498" max="10498" width="8.85546875" style="253" customWidth="1"/>
    <col min="10499" max="10499" width="18.28515625" style="253" customWidth="1"/>
    <col min="10500" max="10500" width="16.42578125" style="253" customWidth="1"/>
    <col min="10501" max="10501" width="12.42578125" style="253" customWidth="1"/>
    <col min="10502" max="10502" width="17.7109375" style="253" customWidth="1"/>
    <col min="10503" max="10504" width="8.42578125" style="253" customWidth="1"/>
    <col min="10505" max="10508" width="11.42578125" style="253" customWidth="1"/>
    <col min="10509" max="10510" width="8" style="253" customWidth="1"/>
    <col min="10511" max="10511" width="10.85546875" style="253" customWidth="1"/>
    <col min="10512" max="10512" width="10.140625" style="253" customWidth="1"/>
    <col min="10513" max="10513" width="9.42578125" style="253" customWidth="1"/>
    <col min="10514" max="10515" width="7.5703125" style="253" customWidth="1"/>
    <col min="10516" max="10516" width="9.42578125" style="253" customWidth="1"/>
    <col min="10517" max="10517" width="10.28515625" style="253" customWidth="1"/>
    <col min="10518" max="10518" width="10.85546875" style="253" customWidth="1"/>
    <col min="10519" max="10752" width="9.140625" style="253"/>
    <col min="10753" max="10753" width="4.140625" style="253" customWidth="1"/>
    <col min="10754" max="10754" width="8.85546875" style="253" customWidth="1"/>
    <col min="10755" max="10755" width="18.28515625" style="253" customWidth="1"/>
    <col min="10756" max="10756" width="16.42578125" style="253" customWidth="1"/>
    <col min="10757" max="10757" width="12.42578125" style="253" customWidth="1"/>
    <col min="10758" max="10758" width="17.7109375" style="253" customWidth="1"/>
    <col min="10759" max="10760" width="8.42578125" style="253" customWidth="1"/>
    <col min="10761" max="10764" width="11.42578125" style="253" customWidth="1"/>
    <col min="10765" max="10766" width="8" style="253" customWidth="1"/>
    <col min="10767" max="10767" width="10.85546875" style="253" customWidth="1"/>
    <col min="10768" max="10768" width="10.140625" style="253" customWidth="1"/>
    <col min="10769" max="10769" width="9.42578125" style="253" customWidth="1"/>
    <col min="10770" max="10771" width="7.5703125" style="253" customWidth="1"/>
    <col min="10772" max="10772" width="9.42578125" style="253" customWidth="1"/>
    <col min="10773" max="10773" width="10.28515625" style="253" customWidth="1"/>
    <col min="10774" max="10774" width="10.85546875" style="253" customWidth="1"/>
    <col min="10775" max="11008" width="9.140625" style="253"/>
    <col min="11009" max="11009" width="4.140625" style="253" customWidth="1"/>
    <col min="11010" max="11010" width="8.85546875" style="253" customWidth="1"/>
    <col min="11011" max="11011" width="18.28515625" style="253" customWidth="1"/>
    <col min="11012" max="11012" width="16.42578125" style="253" customWidth="1"/>
    <col min="11013" max="11013" width="12.42578125" style="253" customWidth="1"/>
    <col min="11014" max="11014" width="17.7109375" style="253" customWidth="1"/>
    <col min="11015" max="11016" width="8.42578125" style="253" customWidth="1"/>
    <col min="11017" max="11020" width="11.42578125" style="253" customWidth="1"/>
    <col min="11021" max="11022" width="8" style="253" customWidth="1"/>
    <col min="11023" max="11023" width="10.85546875" style="253" customWidth="1"/>
    <col min="11024" max="11024" width="10.140625" style="253" customWidth="1"/>
    <col min="11025" max="11025" width="9.42578125" style="253" customWidth="1"/>
    <col min="11026" max="11027" width="7.5703125" style="253" customWidth="1"/>
    <col min="11028" max="11028" width="9.42578125" style="253" customWidth="1"/>
    <col min="11029" max="11029" width="10.28515625" style="253" customWidth="1"/>
    <col min="11030" max="11030" width="10.85546875" style="253" customWidth="1"/>
    <col min="11031" max="11264" width="9.140625" style="253"/>
    <col min="11265" max="11265" width="4.140625" style="253" customWidth="1"/>
    <col min="11266" max="11266" width="8.85546875" style="253" customWidth="1"/>
    <col min="11267" max="11267" width="18.28515625" style="253" customWidth="1"/>
    <col min="11268" max="11268" width="16.42578125" style="253" customWidth="1"/>
    <col min="11269" max="11269" width="12.42578125" style="253" customWidth="1"/>
    <col min="11270" max="11270" width="17.7109375" style="253" customWidth="1"/>
    <col min="11271" max="11272" width="8.42578125" style="253" customWidth="1"/>
    <col min="11273" max="11276" width="11.42578125" style="253" customWidth="1"/>
    <col min="11277" max="11278" width="8" style="253" customWidth="1"/>
    <col min="11279" max="11279" width="10.85546875" style="253" customWidth="1"/>
    <col min="11280" max="11280" width="10.140625" style="253" customWidth="1"/>
    <col min="11281" max="11281" width="9.42578125" style="253" customWidth="1"/>
    <col min="11282" max="11283" width="7.5703125" style="253" customWidth="1"/>
    <col min="11284" max="11284" width="9.42578125" style="253" customWidth="1"/>
    <col min="11285" max="11285" width="10.28515625" style="253" customWidth="1"/>
    <col min="11286" max="11286" width="10.85546875" style="253" customWidth="1"/>
    <col min="11287" max="11520" width="9.140625" style="253"/>
    <col min="11521" max="11521" width="4.140625" style="253" customWidth="1"/>
    <col min="11522" max="11522" width="8.85546875" style="253" customWidth="1"/>
    <col min="11523" max="11523" width="18.28515625" style="253" customWidth="1"/>
    <col min="11524" max="11524" width="16.42578125" style="253" customWidth="1"/>
    <col min="11525" max="11525" width="12.42578125" style="253" customWidth="1"/>
    <col min="11526" max="11526" width="17.7109375" style="253" customWidth="1"/>
    <col min="11527" max="11528" width="8.42578125" style="253" customWidth="1"/>
    <col min="11529" max="11532" width="11.42578125" style="253" customWidth="1"/>
    <col min="11533" max="11534" width="8" style="253" customWidth="1"/>
    <col min="11535" max="11535" width="10.85546875" style="253" customWidth="1"/>
    <col min="11536" max="11536" width="10.140625" style="253" customWidth="1"/>
    <col min="11537" max="11537" width="9.42578125" style="253" customWidth="1"/>
    <col min="11538" max="11539" width="7.5703125" style="253" customWidth="1"/>
    <col min="11540" max="11540" width="9.42578125" style="253" customWidth="1"/>
    <col min="11541" max="11541" width="10.28515625" style="253" customWidth="1"/>
    <col min="11542" max="11542" width="10.85546875" style="253" customWidth="1"/>
    <col min="11543" max="11776" width="9.140625" style="253"/>
    <col min="11777" max="11777" width="4.140625" style="253" customWidth="1"/>
    <col min="11778" max="11778" width="8.85546875" style="253" customWidth="1"/>
    <col min="11779" max="11779" width="18.28515625" style="253" customWidth="1"/>
    <col min="11780" max="11780" width="16.42578125" style="253" customWidth="1"/>
    <col min="11781" max="11781" width="12.42578125" style="253" customWidth="1"/>
    <col min="11782" max="11782" width="17.7109375" style="253" customWidth="1"/>
    <col min="11783" max="11784" width="8.42578125" style="253" customWidth="1"/>
    <col min="11785" max="11788" width="11.42578125" style="253" customWidth="1"/>
    <col min="11789" max="11790" width="8" style="253" customWidth="1"/>
    <col min="11791" max="11791" width="10.85546875" style="253" customWidth="1"/>
    <col min="11792" max="11792" width="10.140625" style="253" customWidth="1"/>
    <col min="11793" max="11793" width="9.42578125" style="253" customWidth="1"/>
    <col min="11794" max="11795" width="7.5703125" style="253" customWidth="1"/>
    <col min="11796" max="11796" width="9.42578125" style="253" customWidth="1"/>
    <col min="11797" max="11797" width="10.28515625" style="253" customWidth="1"/>
    <col min="11798" max="11798" width="10.85546875" style="253" customWidth="1"/>
    <col min="11799" max="12032" width="9.140625" style="253"/>
    <col min="12033" max="12033" width="4.140625" style="253" customWidth="1"/>
    <col min="12034" max="12034" width="8.85546875" style="253" customWidth="1"/>
    <col min="12035" max="12035" width="18.28515625" style="253" customWidth="1"/>
    <col min="12036" max="12036" width="16.42578125" style="253" customWidth="1"/>
    <col min="12037" max="12037" width="12.42578125" style="253" customWidth="1"/>
    <col min="12038" max="12038" width="17.7109375" style="253" customWidth="1"/>
    <col min="12039" max="12040" width="8.42578125" style="253" customWidth="1"/>
    <col min="12041" max="12044" width="11.42578125" style="253" customWidth="1"/>
    <col min="12045" max="12046" width="8" style="253" customWidth="1"/>
    <col min="12047" max="12047" width="10.85546875" style="253" customWidth="1"/>
    <col min="12048" max="12048" width="10.140625" style="253" customWidth="1"/>
    <col min="12049" max="12049" width="9.42578125" style="253" customWidth="1"/>
    <col min="12050" max="12051" width="7.5703125" style="253" customWidth="1"/>
    <col min="12052" max="12052" width="9.42578125" style="253" customWidth="1"/>
    <col min="12053" max="12053" width="10.28515625" style="253" customWidth="1"/>
    <col min="12054" max="12054" width="10.85546875" style="253" customWidth="1"/>
    <col min="12055" max="12288" width="9.140625" style="253"/>
    <col min="12289" max="12289" width="4.140625" style="253" customWidth="1"/>
    <col min="12290" max="12290" width="8.85546875" style="253" customWidth="1"/>
    <col min="12291" max="12291" width="18.28515625" style="253" customWidth="1"/>
    <col min="12292" max="12292" width="16.42578125" style="253" customWidth="1"/>
    <col min="12293" max="12293" width="12.42578125" style="253" customWidth="1"/>
    <col min="12294" max="12294" width="17.7109375" style="253" customWidth="1"/>
    <col min="12295" max="12296" width="8.42578125" style="253" customWidth="1"/>
    <col min="12297" max="12300" width="11.42578125" style="253" customWidth="1"/>
    <col min="12301" max="12302" width="8" style="253" customWidth="1"/>
    <col min="12303" max="12303" width="10.85546875" style="253" customWidth="1"/>
    <col min="12304" max="12304" width="10.140625" style="253" customWidth="1"/>
    <col min="12305" max="12305" width="9.42578125" style="253" customWidth="1"/>
    <col min="12306" max="12307" width="7.5703125" style="253" customWidth="1"/>
    <col min="12308" max="12308" width="9.42578125" style="253" customWidth="1"/>
    <col min="12309" max="12309" width="10.28515625" style="253" customWidth="1"/>
    <col min="12310" max="12310" width="10.85546875" style="253" customWidth="1"/>
    <col min="12311" max="12544" width="9.140625" style="253"/>
    <col min="12545" max="12545" width="4.140625" style="253" customWidth="1"/>
    <col min="12546" max="12546" width="8.85546875" style="253" customWidth="1"/>
    <col min="12547" max="12547" width="18.28515625" style="253" customWidth="1"/>
    <col min="12548" max="12548" width="16.42578125" style="253" customWidth="1"/>
    <col min="12549" max="12549" width="12.42578125" style="253" customWidth="1"/>
    <col min="12550" max="12550" width="17.7109375" style="253" customWidth="1"/>
    <col min="12551" max="12552" width="8.42578125" style="253" customWidth="1"/>
    <col min="12553" max="12556" width="11.42578125" style="253" customWidth="1"/>
    <col min="12557" max="12558" width="8" style="253" customWidth="1"/>
    <col min="12559" max="12559" width="10.85546875" style="253" customWidth="1"/>
    <col min="12560" max="12560" width="10.140625" style="253" customWidth="1"/>
    <col min="12561" max="12561" width="9.42578125" style="253" customWidth="1"/>
    <col min="12562" max="12563" width="7.5703125" style="253" customWidth="1"/>
    <col min="12564" max="12564" width="9.42578125" style="253" customWidth="1"/>
    <col min="12565" max="12565" width="10.28515625" style="253" customWidth="1"/>
    <col min="12566" max="12566" width="10.85546875" style="253" customWidth="1"/>
    <col min="12567" max="12800" width="9.140625" style="253"/>
    <col min="12801" max="12801" width="4.140625" style="253" customWidth="1"/>
    <col min="12802" max="12802" width="8.85546875" style="253" customWidth="1"/>
    <col min="12803" max="12803" width="18.28515625" style="253" customWidth="1"/>
    <col min="12804" max="12804" width="16.42578125" style="253" customWidth="1"/>
    <col min="12805" max="12805" width="12.42578125" style="253" customWidth="1"/>
    <col min="12806" max="12806" width="17.7109375" style="253" customWidth="1"/>
    <col min="12807" max="12808" width="8.42578125" style="253" customWidth="1"/>
    <col min="12809" max="12812" width="11.42578125" style="253" customWidth="1"/>
    <col min="12813" max="12814" width="8" style="253" customWidth="1"/>
    <col min="12815" max="12815" width="10.85546875" style="253" customWidth="1"/>
    <col min="12816" max="12816" width="10.140625" style="253" customWidth="1"/>
    <col min="12817" max="12817" width="9.42578125" style="253" customWidth="1"/>
    <col min="12818" max="12819" width="7.5703125" style="253" customWidth="1"/>
    <col min="12820" max="12820" width="9.42578125" style="253" customWidth="1"/>
    <col min="12821" max="12821" width="10.28515625" style="253" customWidth="1"/>
    <col min="12822" max="12822" width="10.85546875" style="253" customWidth="1"/>
    <col min="12823" max="13056" width="9.140625" style="253"/>
    <col min="13057" max="13057" width="4.140625" style="253" customWidth="1"/>
    <col min="13058" max="13058" width="8.85546875" style="253" customWidth="1"/>
    <col min="13059" max="13059" width="18.28515625" style="253" customWidth="1"/>
    <col min="13060" max="13060" width="16.42578125" style="253" customWidth="1"/>
    <col min="13061" max="13061" width="12.42578125" style="253" customWidth="1"/>
    <col min="13062" max="13062" width="17.7109375" style="253" customWidth="1"/>
    <col min="13063" max="13064" width="8.42578125" style="253" customWidth="1"/>
    <col min="13065" max="13068" width="11.42578125" style="253" customWidth="1"/>
    <col min="13069" max="13070" width="8" style="253" customWidth="1"/>
    <col min="13071" max="13071" width="10.85546875" style="253" customWidth="1"/>
    <col min="13072" max="13072" width="10.140625" style="253" customWidth="1"/>
    <col min="13073" max="13073" width="9.42578125" style="253" customWidth="1"/>
    <col min="13074" max="13075" width="7.5703125" style="253" customWidth="1"/>
    <col min="13076" max="13076" width="9.42578125" style="253" customWidth="1"/>
    <col min="13077" max="13077" width="10.28515625" style="253" customWidth="1"/>
    <col min="13078" max="13078" width="10.85546875" style="253" customWidth="1"/>
    <col min="13079" max="13312" width="9.140625" style="253"/>
    <col min="13313" max="13313" width="4.140625" style="253" customWidth="1"/>
    <col min="13314" max="13314" width="8.85546875" style="253" customWidth="1"/>
    <col min="13315" max="13315" width="18.28515625" style="253" customWidth="1"/>
    <col min="13316" max="13316" width="16.42578125" style="253" customWidth="1"/>
    <col min="13317" max="13317" width="12.42578125" style="253" customWidth="1"/>
    <col min="13318" max="13318" width="17.7109375" style="253" customWidth="1"/>
    <col min="13319" max="13320" width="8.42578125" style="253" customWidth="1"/>
    <col min="13321" max="13324" width="11.42578125" style="253" customWidth="1"/>
    <col min="13325" max="13326" width="8" style="253" customWidth="1"/>
    <col min="13327" max="13327" width="10.85546875" style="253" customWidth="1"/>
    <col min="13328" max="13328" width="10.140625" style="253" customWidth="1"/>
    <col min="13329" max="13329" width="9.42578125" style="253" customWidth="1"/>
    <col min="13330" max="13331" width="7.5703125" style="253" customWidth="1"/>
    <col min="13332" max="13332" width="9.42578125" style="253" customWidth="1"/>
    <col min="13333" max="13333" width="10.28515625" style="253" customWidth="1"/>
    <col min="13334" max="13334" width="10.85546875" style="253" customWidth="1"/>
    <col min="13335" max="13568" width="9.140625" style="253"/>
    <col min="13569" max="13569" width="4.140625" style="253" customWidth="1"/>
    <col min="13570" max="13570" width="8.85546875" style="253" customWidth="1"/>
    <col min="13571" max="13571" width="18.28515625" style="253" customWidth="1"/>
    <col min="13572" max="13572" width="16.42578125" style="253" customWidth="1"/>
    <col min="13573" max="13573" width="12.42578125" style="253" customWidth="1"/>
    <col min="13574" max="13574" width="17.7109375" style="253" customWidth="1"/>
    <col min="13575" max="13576" width="8.42578125" style="253" customWidth="1"/>
    <col min="13577" max="13580" width="11.42578125" style="253" customWidth="1"/>
    <col min="13581" max="13582" width="8" style="253" customWidth="1"/>
    <col min="13583" max="13583" width="10.85546875" style="253" customWidth="1"/>
    <col min="13584" max="13584" width="10.140625" style="253" customWidth="1"/>
    <col min="13585" max="13585" width="9.42578125" style="253" customWidth="1"/>
    <col min="13586" max="13587" width="7.5703125" style="253" customWidth="1"/>
    <col min="13588" max="13588" width="9.42578125" style="253" customWidth="1"/>
    <col min="13589" max="13589" width="10.28515625" style="253" customWidth="1"/>
    <col min="13590" max="13590" width="10.85546875" style="253" customWidth="1"/>
    <col min="13591" max="13824" width="9.140625" style="253"/>
    <col min="13825" max="13825" width="4.140625" style="253" customWidth="1"/>
    <col min="13826" max="13826" width="8.85546875" style="253" customWidth="1"/>
    <col min="13827" max="13827" width="18.28515625" style="253" customWidth="1"/>
    <col min="13828" max="13828" width="16.42578125" style="253" customWidth="1"/>
    <col min="13829" max="13829" width="12.42578125" style="253" customWidth="1"/>
    <col min="13830" max="13830" width="17.7109375" style="253" customWidth="1"/>
    <col min="13831" max="13832" width="8.42578125" style="253" customWidth="1"/>
    <col min="13833" max="13836" width="11.42578125" style="253" customWidth="1"/>
    <col min="13837" max="13838" width="8" style="253" customWidth="1"/>
    <col min="13839" max="13839" width="10.85546875" style="253" customWidth="1"/>
    <col min="13840" max="13840" width="10.140625" style="253" customWidth="1"/>
    <col min="13841" max="13841" width="9.42578125" style="253" customWidth="1"/>
    <col min="13842" max="13843" width="7.5703125" style="253" customWidth="1"/>
    <col min="13844" max="13844" width="9.42578125" style="253" customWidth="1"/>
    <col min="13845" max="13845" width="10.28515625" style="253" customWidth="1"/>
    <col min="13846" max="13846" width="10.85546875" style="253" customWidth="1"/>
    <col min="13847" max="14080" width="9.140625" style="253"/>
    <col min="14081" max="14081" width="4.140625" style="253" customWidth="1"/>
    <col min="14082" max="14082" width="8.85546875" style="253" customWidth="1"/>
    <col min="14083" max="14083" width="18.28515625" style="253" customWidth="1"/>
    <col min="14084" max="14084" width="16.42578125" style="253" customWidth="1"/>
    <col min="14085" max="14085" width="12.42578125" style="253" customWidth="1"/>
    <col min="14086" max="14086" width="17.7109375" style="253" customWidth="1"/>
    <col min="14087" max="14088" width="8.42578125" style="253" customWidth="1"/>
    <col min="14089" max="14092" width="11.42578125" style="253" customWidth="1"/>
    <col min="14093" max="14094" width="8" style="253" customWidth="1"/>
    <col min="14095" max="14095" width="10.85546875" style="253" customWidth="1"/>
    <col min="14096" max="14096" width="10.140625" style="253" customWidth="1"/>
    <col min="14097" max="14097" width="9.42578125" style="253" customWidth="1"/>
    <col min="14098" max="14099" width="7.5703125" style="253" customWidth="1"/>
    <col min="14100" max="14100" width="9.42578125" style="253" customWidth="1"/>
    <col min="14101" max="14101" width="10.28515625" style="253" customWidth="1"/>
    <col min="14102" max="14102" width="10.85546875" style="253" customWidth="1"/>
    <col min="14103" max="14336" width="9.140625" style="253"/>
    <col min="14337" max="14337" width="4.140625" style="253" customWidth="1"/>
    <col min="14338" max="14338" width="8.85546875" style="253" customWidth="1"/>
    <col min="14339" max="14339" width="18.28515625" style="253" customWidth="1"/>
    <col min="14340" max="14340" width="16.42578125" style="253" customWidth="1"/>
    <col min="14341" max="14341" width="12.42578125" style="253" customWidth="1"/>
    <col min="14342" max="14342" width="17.7109375" style="253" customWidth="1"/>
    <col min="14343" max="14344" width="8.42578125" style="253" customWidth="1"/>
    <col min="14345" max="14348" width="11.42578125" style="253" customWidth="1"/>
    <col min="14349" max="14350" width="8" style="253" customWidth="1"/>
    <col min="14351" max="14351" width="10.85546875" style="253" customWidth="1"/>
    <col min="14352" max="14352" width="10.140625" style="253" customWidth="1"/>
    <col min="14353" max="14353" width="9.42578125" style="253" customWidth="1"/>
    <col min="14354" max="14355" width="7.5703125" style="253" customWidth="1"/>
    <col min="14356" max="14356" width="9.42578125" style="253" customWidth="1"/>
    <col min="14357" max="14357" width="10.28515625" style="253" customWidth="1"/>
    <col min="14358" max="14358" width="10.85546875" style="253" customWidth="1"/>
    <col min="14359" max="14592" width="9.140625" style="253"/>
    <col min="14593" max="14593" width="4.140625" style="253" customWidth="1"/>
    <col min="14594" max="14594" width="8.85546875" style="253" customWidth="1"/>
    <col min="14595" max="14595" width="18.28515625" style="253" customWidth="1"/>
    <col min="14596" max="14596" width="16.42578125" style="253" customWidth="1"/>
    <col min="14597" max="14597" width="12.42578125" style="253" customWidth="1"/>
    <col min="14598" max="14598" width="17.7109375" style="253" customWidth="1"/>
    <col min="14599" max="14600" width="8.42578125" style="253" customWidth="1"/>
    <col min="14601" max="14604" width="11.42578125" style="253" customWidth="1"/>
    <col min="14605" max="14606" width="8" style="253" customWidth="1"/>
    <col min="14607" max="14607" width="10.85546875" style="253" customWidth="1"/>
    <col min="14608" max="14608" width="10.140625" style="253" customWidth="1"/>
    <col min="14609" max="14609" width="9.42578125" style="253" customWidth="1"/>
    <col min="14610" max="14611" width="7.5703125" style="253" customWidth="1"/>
    <col min="14612" max="14612" width="9.42578125" style="253" customWidth="1"/>
    <col min="14613" max="14613" width="10.28515625" style="253" customWidth="1"/>
    <col min="14614" max="14614" width="10.85546875" style="253" customWidth="1"/>
    <col min="14615" max="14848" width="9.140625" style="253"/>
    <col min="14849" max="14849" width="4.140625" style="253" customWidth="1"/>
    <col min="14850" max="14850" width="8.85546875" style="253" customWidth="1"/>
    <col min="14851" max="14851" width="18.28515625" style="253" customWidth="1"/>
    <col min="14852" max="14852" width="16.42578125" style="253" customWidth="1"/>
    <col min="14853" max="14853" width="12.42578125" style="253" customWidth="1"/>
    <col min="14854" max="14854" width="17.7109375" style="253" customWidth="1"/>
    <col min="14855" max="14856" width="8.42578125" style="253" customWidth="1"/>
    <col min="14857" max="14860" width="11.42578125" style="253" customWidth="1"/>
    <col min="14861" max="14862" width="8" style="253" customWidth="1"/>
    <col min="14863" max="14863" width="10.85546875" style="253" customWidth="1"/>
    <col min="14864" max="14864" width="10.140625" style="253" customWidth="1"/>
    <col min="14865" max="14865" width="9.42578125" style="253" customWidth="1"/>
    <col min="14866" max="14867" width="7.5703125" style="253" customWidth="1"/>
    <col min="14868" max="14868" width="9.42578125" style="253" customWidth="1"/>
    <col min="14869" max="14869" width="10.28515625" style="253" customWidth="1"/>
    <col min="14870" max="14870" width="10.85546875" style="253" customWidth="1"/>
    <col min="14871" max="15104" width="9.140625" style="253"/>
    <col min="15105" max="15105" width="4.140625" style="253" customWidth="1"/>
    <col min="15106" max="15106" width="8.85546875" style="253" customWidth="1"/>
    <col min="15107" max="15107" width="18.28515625" style="253" customWidth="1"/>
    <col min="15108" max="15108" width="16.42578125" style="253" customWidth="1"/>
    <col min="15109" max="15109" width="12.42578125" style="253" customWidth="1"/>
    <col min="15110" max="15110" width="17.7109375" style="253" customWidth="1"/>
    <col min="15111" max="15112" width="8.42578125" style="253" customWidth="1"/>
    <col min="15113" max="15116" width="11.42578125" style="253" customWidth="1"/>
    <col min="15117" max="15118" width="8" style="253" customWidth="1"/>
    <col min="15119" max="15119" width="10.85546875" style="253" customWidth="1"/>
    <col min="15120" max="15120" width="10.140625" style="253" customWidth="1"/>
    <col min="15121" max="15121" width="9.42578125" style="253" customWidth="1"/>
    <col min="15122" max="15123" width="7.5703125" style="253" customWidth="1"/>
    <col min="15124" max="15124" width="9.42578125" style="253" customWidth="1"/>
    <col min="15125" max="15125" width="10.28515625" style="253" customWidth="1"/>
    <col min="15126" max="15126" width="10.85546875" style="253" customWidth="1"/>
    <col min="15127" max="15360" width="9.140625" style="253"/>
    <col min="15361" max="15361" width="4.140625" style="253" customWidth="1"/>
    <col min="15362" max="15362" width="8.85546875" style="253" customWidth="1"/>
    <col min="15363" max="15363" width="18.28515625" style="253" customWidth="1"/>
    <col min="15364" max="15364" width="16.42578125" style="253" customWidth="1"/>
    <col min="15365" max="15365" width="12.42578125" style="253" customWidth="1"/>
    <col min="15366" max="15366" width="17.7109375" style="253" customWidth="1"/>
    <col min="15367" max="15368" width="8.42578125" style="253" customWidth="1"/>
    <col min="15369" max="15372" width="11.42578125" style="253" customWidth="1"/>
    <col min="15373" max="15374" width="8" style="253" customWidth="1"/>
    <col min="15375" max="15375" width="10.85546875" style="253" customWidth="1"/>
    <col min="15376" max="15376" width="10.140625" style="253" customWidth="1"/>
    <col min="15377" max="15377" width="9.42578125" style="253" customWidth="1"/>
    <col min="15378" max="15379" width="7.5703125" style="253" customWidth="1"/>
    <col min="15380" max="15380" width="9.42578125" style="253" customWidth="1"/>
    <col min="15381" max="15381" width="10.28515625" style="253" customWidth="1"/>
    <col min="15382" max="15382" width="10.85546875" style="253" customWidth="1"/>
    <col min="15383" max="15616" width="9.140625" style="253"/>
    <col min="15617" max="15617" width="4.140625" style="253" customWidth="1"/>
    <col min="15618" max="15618" width="8.85546875" style="253" customWidth="1"/>
    <col min="15619" max="15619" width="18.28515625" style="253" customWidth="1"/>
    <col min="15620" max="15620" width="16.42578125" style="253" customWidth="1"/>
    <col min="15621" max="15621" width="12.42578125" style="253" customWidth="1"/>
    <col min="15622" max="15622" width="17.7109375" style="253" customWidth="1"/>
    <col min="15623" max="15624" width="8.42578125" style="253" customWidth="1"/>
    <col min="15625" max="15628" width="11.42578125" style="253" customWidth="1"/>
    <col min="15629" max="15630" width="8" style="253" customWidth="1"/>
    <col min="15631" max="15631" width="10.85546875" style="253" customWidth="1"/>
    <col min="15632" max="15632" width="10.140625" style="253" customWidth="1"/>
    <col min="15633" max="15633" width="9.42578125" style="253" customWidth="1"/>
    <col min="15634" max="15635" width="7.5703125" style="253" customWidth="1"/>
    <col min="15636" max="15636" width="9.42578125" style="253" customWidth="1"/>
    <col min="15637" max="15637" width="10.28515625" style="253" customWidth="1"/>
    <col min="15638" max="15638" width="10.85546875" style="253" customWidth="1"/>
    <col min="15639" max="15872" width="9.140625" style="253"/>
    <col min="15873" max="15873" width="4.140625" style="253" customWidth="1"/>
    <col min="15874" max="15874" width="8.85546875" style="253" customWidth="1"/>
    <col min="15875" max="15875" width="18.28515625" style="253" customWidth="1"/>
    <col min="15876" max="15876" width="16.42578125" style="253" customWidth="1"/>
    <col min="15877" max="15877" width="12.42578125" style="253" customWidth="1"/>
    <col min="15878" max="15878" width="17.7109375" style="253" customWidth="1"/>
    <col min="15879" max="15880" width="8.42578125" style="253" customWidth="1"/>
    <col min="15881" max="15884" width="11.42578125" style="253" customWidth="1"/>
    <col min="15885" max="15886" width="8" style="253" customWidth="1"/>
    <col min="15887" max="15887" width="10.85546875" style="253" customWidth="1"/>
    <col min="15888" max="15888" width="10.140625" style="253" customWidth="1"/>
    <col min="15889" max="15889" width="9.42578125" style="253" customWidth="1"/>
    <col min="15890" max="15891" width="7.5703125" style="253" customWidth="1"/>
    <col min="15892" max="15892" width="9.42578125" style="253" customWidth="1"/>
    <col min="15893" max="15893" width="10.28515625" style="253" customWidth="1"/>
    <col min="15894" max="15894" width="10.85546875" style="253" customWidth="1"/>
    <col min="15895" max="16128" width="9.140625" style="253"/>
    <col min="16129" max="16129" width="4.140625" style="253" customWidth="1"/>
    <col min="16130" max="16130" width="8.85546875" style="253" customWidth="1"/>
    <col min="16131" max="16131" width="18.28515625" style="253" customWidth="1"/>
    <col min="16132" max="16132" width="16.42578125" style="253" customWidth="1"/>
    <col min="16133" max="16133" width="12.42578125" style="253" customWidth="1"/>
    <col min="16134" max="16134" width="17.7109375" style="253" customWidth="1"/>
    <col min="16135" max="16136" width="8.42578125" style="253" customWidth="1"/>
    <col min="16137" max="16140" width="11.42578125" style="253" customWidth="1"/>
    <col min="16141" max="16142" width="8" style="253" customWidth="1"/>
    <col min="16143" max="16143" width="10.85546875" style="253" customWidth="1"/>
    <col min="16144" max="16144" width="10.140625" style="253" customWidth="1"/>
    <col min="16145" max="16145" width="9.42578125" style="253" customWidth="1"/>
    <col min="16146" max="16147" width="7.5703125" style="253" customWidth="1"/>
    <col min="16148" max="16148" width="9.42578125" style="253" customWidth="1"/>
    <col min="16149" max="16149" width="10.28515625" style="253" customWidth="1"/>
    <col min="16150" max="16150" width="10.85546875" style="253" customWidth="1"/>
    <col min="16151" max="16384" width="9.140625" style="253"/>
  </cols>
  <sheetData>
    <row r="1" spans="1:30" s="2" customFormat="1" ht="15">
      <c r="A1" s="403"/>
      <c r="P1" s="420" t="s">
        <v>359</v>
      </c>
      <c r="Q1" s="420"/>
      <c r="R1" s="420"/>
      <c r="S1" s="420"/>
      <c r="T1" s="420"/>
      <c r="U1" s="420"/>
      <c r="V1" s="420"/>
      <c r="W1" s="403"/>
      <c r="X1" s="403"/>
      <c r="Y1" s="403"/>
      <c r="Z1" s="403"/>
      <c r="AA1" s="403"/>
      <c r="AB1" s="403"/>
      <c r="AC1" s="403"/>
      <c r="AD1" s="403"/>
    </row>
    <row r="2" spans="1:30" s="2" customFormat="1" ht="15">
      <c r="A2" s="403"/>
      <c r="P2" s="420" t="s">
        <v>385</v>
      </c>
      <c r="Q2" s="420"/>
      <c r="R2" s="420"/>
      <c r="S2" s="420"/>
      <c r="T2" s="420"/>
      <c r="U2" s="420"/>
      <c r="V2" s="420"/>
      <c r="W2" s="403"/>
      <c r="X2" s="403"/>
      <c r="Y2" s="403"/>
      <c r="Z2" s="403"/>
      <c r="AA2" s="403"/>
      <c r="AB2" s="403"/>
      <c r="AC2" s="403"/>
      <c r="AD2" s="403"/>
    </row>
    <row r="3" spans="1:30" s="2" customFormat="1" ht="15">
      <c r="A3" s="403"/>
      <c r="P3" s="420" t="s">
        <v>386</v>
      </c>
      <c r="Q3" s="420"/>
      <c r="R3" s="420"/>
      <c r="S3" s="420"/>
      <c r="T3" s="420"/>
      <c r="U3" s="420"/>
      <c r="V3" s="420"/>
      <c r="W3" s="403"/>
      <c r="X3" s="403"/>
      <c r="Y3" s="403"/>
      <c r="Z3" s="403"/>
      <c r="AA3" s="403"/>
      <c r="AB3" s="403"/>
      <c r="AC3" s="403"/>
      <c r="AD3" s="403"/>
    </row>
    <row r="4" spans="1:30" s="2" customFormat="1" ht="15">
      <c r="A4" s="403"/>
      <c r="P4" s="420" t="s">
        <v>387</v>
      </c>
      <c r="Q4" s="420"/>
      <c r="R4" s="420"/>
      <c r="S4" s="420"/>
      <c r="T4" s="420"/>
      <c r="U4" s="420"/>
      <c r="V4" s="420"/>
      <c r="W4" s="403"/>
      <c r="X4" s="403"/>
      <c r="Y4" s="403"/>
      <c r="Z4" s="403"/>
      <c r="AA4" s="403"/>
      <c r="AB4" s="403"/>
      <c r="AC4" s="403"/>
      <c r="AD4" s="403"/>
    </row>
    <row r="5" spans="1:30" s="2" customFormat="1" ht="15">
      <c r="P5" s="420" t="s">
        <v>399</v>
      </c>
      <c r="Q5" s="420"/>
      <c r="R5" s="420"/>
      <c r="S5" s="420"/>
      <c r="T5" s="420"/>
      <c r="U5" s="420"/>
      <c r="V5" s="420"/>
      <c r="W5" s="403"/>
      <c r="X5" s="403"/>
      <c r="Y5" s="403"/>
      <c r="Z5" s="403"/>
      <c r="AA5" s="403"/>
      <c r="AB5" s="403"/>
      <c r="AC5" s="403"/>
      <c r="AD5" s="403"/>
    </row>
    <row r="6" spans="1:30" s="2" customFormat="1" ht="15">
      <c r="P6" s="420"/>
      <c r="Q6" s="420"/>
      <c r="R6" s="420"/>
      <c r="S6" s="420"/>
      <c r="T6" s="420"/>
      <c r="U6" s="420"/>
      <c r="V6" s="420"/>
      <c r="W6" s="403"/>
      <c r="X6" s="403"/>
      <c r="Y6" s="403"/>
      <c r="Z6" s="403"/>
      <c r="AA6" s="403"/>
      <c r="AB6" s="403"/>
      <c r="AC6" s="403"/>
      <c r="AD6" s="403"/>
    </row>
    <row r="7" spans="1:30" s="2" customFormat="1" ht="15">
      <c r="A7" s="4"/>
      <c r="P7" s="420"/>
      <c r="Q7" s="420"/>
      <c r="R7" s="420"/>
      <c r="S7" s="420"/>
      <c r="T7" s="420"/>
      <c r="U7" s="420"/>
      <c r="V7" s="420"/>
      <c r="W7" s="403"/>
      <c r="X7" s="403"/>
      <c r="Y7" s="403"/>
      <c r="Z7" s="403"/>
      <c r="AA7" s="403"/>
      <c r="AB7" s="403"/>
      <c r="AC7" s="403"/>
      <c r="AD7" s="403"/>
    </row>
    <row r="8" spans="1:30" s="89" customFormat="1" ht="15" customHeight="1"/>
    <row r="9" spans="1:30" ht="54" customHeight="1">
      <c r="A9" s="496" t="s">
        <v>286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</row>
    <row r="10" spans="1:30" ht="16.5" customHeight="1">
      <c r="A10" s="497" t="s">
        <v>287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</row>
    <row r="11" spans="1:30" ht="16.5" customHeight="1">
      <c r="A11" s="489" t="s">
        <v>611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04"/>
      <c r="T11" s="255" t="s">
        <v>288</v>
      </c>
      <c r="U11" s="498" t="s">
        <v>134</v>
      </c>
      <c r="V11" s="499"/>
    </row>
    <row r="12" spans="1:30" ht="16.5" customHeight="1">
      <c r="A12" s="489" t="s">
        <v>663</v>
      </c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04"/>
      <c r="T12" s="255" t="s">
        <v>290</v>
      </c>
      <c r="U12" s="647">
        <v>831</v>
      </c>
      <c r="V12" s="648"/>
    </row>
    <row r="13" spans="1:30" ht="16.5" customHeight="1">
      <c r="A13" s="489" t="s">
        <v>664</v>
      </c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04"/>
      <c r="T13" s="255" t="s">
        <v>165</v>
      </c>
      <c r="U13" s="649" t="s">
        <v>495</v>
      </c>
      <c r="V13" s="650"/>
    </row>
    <row r="14" spans="1:30" ht="16.5" customHeight="1">
      <c r="A14" s="489" t="s">
        <v>665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04"/>
      <c r="T14" s="255" t="s">
        <v>165</v>
      </c>
      <c r="U14" s="647">
        <v>9999951180</v>
      </c>
      <c r="V14" s="648"/>
    </row>
    <row r="15" spans="1:30" ht="16.5" customHeight="1">
      <c r="A15" s="489" t="s">
        <v>666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04"/>
      <c r="T15" s="255" t="s">
        <v>165</v>
      </c>
      <c r="U15" s="647">
        <v>244</v>
      </c>
      <c r="V15" s="648"/>
    </row>
    <row r="16" spans="1:30" ht="16.5" customHeight="1">
      <c r="A16" s="489" t="s">
        <v>295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04"/>
      <c r="T16" s="256" t="s">
        <v>165</v>
      </c>
      <c r="U16" s="490"/>
      <c r="V16" s="491"/>
    </row>
    <row r="17" spans="1:22" ht="16.5" customHeight="1">
      <c r="A17" s="405"/>
      <c r="B17" s="405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06"/>
      <c r="T17" s="405"/>
      <c r="U17" s="490"/>
      <c r="V17" s="491"/>
    </row>
    <row r="18" spans="1:22" ht="16.5" customHeight="1">
      <c r="A18" s="493" t="s">
        <v>296</v>
      </c>
      <c r="B18" s="493"/>
      <c r="C18" s="493"/>
      <c r="D18" s="493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256" t="s">
        <v>176</v>
      </c>
      <c r="U18" s="490">
        <v>383</v>
      </c>
      <c r="V18" s="491"/>
    </row>
    <row r="19" spans="1:22" ht="16.5" customHeight="1">
      <c r="A19" s="405"/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</row>
    <row r="20" spans="1:22" ht="21" customHeight="1">
      <c r="A20" s="489" t="s">
        <v>297</v>
      </c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</row>
    <row r="21" spans="1:22" ht="16.5" customHeight="1">
      <c r="A21" s="405"/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</row>
    <row r="22" spans="1:22" ht="16.5" customHeight="1">
      <c r="A22" s="485" t="s">
        <v>143</v>
      </c>
      <c r="B22" s="485"/>
      <c r="C22" s="485"/>
      <c r="D22" s="485" t="s">
        <v>298</v>
      </c>
      <c r="E22" s="485" t="s">
        <v>145</v>
      </c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</row>
    <row r="23" spans="1:22" ht="16.5" customHeight="1">
      <c r="A23" s="485"/>
      <c r="B23" s="485"/>
      <c r="C23" s="485"/>
      <c r="D23" s="485"/>
      <c r="E23" s="482" t="s">
        <v>568</v>
      </c>
      <c r="F23" s="483"/>
      <c r="G23" s="483"/>
      <c r="H23" s="484"/>
      <c r="I23" s="485" t="s">
        <v>569</v>
      </c>
      <c r="J23" s="485"/>
      <c r="K23" s="485"/>
      <c r="L23" s="485"/>
      <c r="M23" s="485" t="s">
        <v>570</v>
      </c>
      <c r="N23" s="485"/>
      <c r="O23" s="485"/>
      <c r="P23" s="485"/>
      <c r="Q23" s="485"/>
      <c r="R23" s="485" t="s">
        <v>571</v>
      </c>
      <c r="S23" s="485"/>
      <c r="T23" s="485"/>
      <c r="U23" s="485"/>
      <c r="V23" s="485"/>
    </row>
    <row r="24" spans="1:22" ht="16.5" customHeight="1">
      <c r="A24" s="485">
        <v>1</v>
      </c>
      <c r="B24" s="485"/>
      <c r="C24" s="485"/>
      <c r="D24" s="407">
        <v>2</v>
      </c>
      <c r="E24" s="482">
        <v>3</v>
      </c>
      <c r="F24" s="483"/>
      <c r="G24" s="483"/>
      <c r="H24" s="484"/>
      <c r="I24" s="485">
        <v>4</v>
      </c>
      <c r="J24" s="485"/>
      <c r="K24" s="485"/>
      <c r="L24" s="485"/>
      <c r="M24" s="485">
        <v>5</v>
      </c>
      <c r="N24" s="485"/>
      <c r="O24" s="485"/>
      <c r="P24" s="485"/>
      <c r="Q24" s="485"/>
      <c r="R24" s="485">
        <v>6</v>
      </c>
      <c r="S24" s="485"/>
      <c r="T24" s="485"/>
      <c r="U24" s="485"/>
      <c r="V24" s="485"/>
    </row>
    <row r="25" spans="1:22" ht="43.5" customHeight="1">
      <c r="A25" s="486" t="s">
        <v>299</v>
      </c>
      <c r="B25" s="487"/>
      <c r="C25" s="488"/>
      <c r="D25" s="407"/>
      <c r="E25" s="654">
        <v>16</v>
      </c>
      <c r="F25" s="655"/>
      <c r="G25" s="655"/>
      <c r="H25" s="656"/>
      <c r="I25" s="654">
        <v>13.45</v>
      </c>
      <c r="J25" s="655"/>
      <c r="K25" s="655"/>
      <c r="L25" s="656"/>
      <c r="M25" s="654">
        <v>13.45</v>
      </c>
      <c r="N25" s="655"/>
      <c r="O25" s="655"/>
      <c r="P25" s="655"/>
      <c r="Q25" s="656"/>
      <c r="R25" s="654">
        <v>13.45</v>
      </c>
      <c r="S25" s="655"/>
      <c r="T25" s="655"/>
      <c r="U25" s="655"/>
      <c r="V25" s="656"/>
    </row>
    <row r="26" spans="1:22" ht="16.5" customHeight="1">
      <c r="A26" s="260"/>
      <c r="B26" s="260"/>
      <c r="C26" s="260" t="s">
        <v>63</v>
      </c>
      <c r="D26" s="407"/>
      <c r="E26" s="482"/>
      <c r="F26" s="483"/>
      <c r="G26" s="483"/>
      <c r="H26" s="484"/>
      <c r="I26" s="482"/>
      <c r="J26" s="483"/>
      <c r="K26" s="483"/>
      <c r="L26" s="484"/>
      <c r="M26" s="482"/>
      <c r="N26" s="483"/>
      <c r="O26" s="483"/>
      <c r="P26" s="483"/>
      <c r="Q26" s="484"/>
      <c r="R26" s="482"/>
      <c r="S26" s="483"/>
      <c r="T26" s="483"/>
      <c r="U26" s="483"/>
      <c r="V26" s="484"/>
    </row>
    <row r="27" spans="1:22" ht="16.5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</row>
    <row r="28" spans="1:22" ht="28.5" customHeight="1">
      <c r="A28" s="470" t="s">
        <v>300</v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</row>
    <row r="29" spans="1:22" ht="3.75" customHeight="1"/>
    <row r="30" spans="1:22" s="261" customFormat="1" ht="42" customHeight="1">
      <c r="A30" s="475" t="s">
        <v>48</v>
      </c>
      <c r="B30" s="475" t="s">
        <v>301</v>
      </c>
      <c r="C30" s="466" t="s">
        <v>302</v>
      </c>
      <c r="D30" s="466"/>
      <c r="E30" s="475" t="s">
        <v>303</v>
      </c>
      <c r="F30" s="509" t="s">
        <v>304</v>
      </c>
      <c r="G30" s="512" t="s">
        <v>305</v>
      </c>
      <c r="H30" s="512"/>
      <c r="I30" s="512"/>
      <c r="J30" s="512"/>
      <c r="K30" s="512"/>
      <c r="L30" s="509" t="s">
        <v>306</v>
      </c>
      <c r="M30" s="512" t="s">
        <v>307</v>
      </c>
      <c r="N30" s="512"/>
      <c r="O30" s="512"/>
      <c r="P30" s="512"/>
      <c r="Q30" s="512"/>
      <c r="R30" s="513" t="s">
        <v>308</v>
      </c>
      <c r="S30" s="514"/>
      <c r="T30" s="514"/>
      <c r="U30" s="514"/>
      <c r="V30" s="515"/>
    </row>
    <row r="31" spans="1:22" s="261" customFormat="1" ht="30.75" customHeight="1">
      <c r="A31" s="476"/>
      <c r="B31" s="476"/>
      <c r="C31" s="466"/>
      <c r="D31" s="466"/>
      <c r="E31" s="476"/>
      <c r="F31" s="510"/>
      <c r="G31" s="512" t="s">
        <v>170</v>
      </c>
      <c r="H31" s="509" t="s">
        <v>353</v>
      </c>
      <c r="I31" s="512" t="s">
        <v>309</v>
      </c>
      <c r="J31" s="512"/>
      <c r="K31" s="512"/>
      <c r="L31" s="510"/>
      <c r="M31" s="512" t="s">
        <v>170</v>
      </c>
      <c r="N31" s="509" t="s">
        <v>355</v>
      </c>
      <c r="O31" s="512" t="s">
        <v>309</v>
      </c>
      <c r="P31" s="512"/>
      <c r="Q31" s="512"/>
      <c r="R31" s="509" t="s">
        <v>170</v>
      </c>
      <c r="S31" s="509" t="s">
        <v>355</v>
      </c>
      <c r="T31" s="512" t="s">
        <v>309</v>
      </c>
      <c r="U31" s="512"/>
      <c r="V31" s="512"/>
    </row>
    <row r="32" spans="1:22" s="261" customFormat="1" ht="50.25" customHeight="1">
      <c r="A32" s="476"/>
      <c r="B32" s="476"/>
      <c r="C32" s="478" t="s">
        <v>310</v>
      </c>
      <c r="D32" s="478" t="s">
        <v>311</v>
      </c>
      <c r="E32" s="476"/>
      <c r="F32" s="510"/>
      <c r="G32" s="512"/>
      <c r="H32" s="510"/>
      <c r="I32" s="512" t="s">
        <v>354</v>
      </c>
      <c r="J32" s="512" t="s">
        <v>39</v>
      </c>
      <c r="K32" s="512" t="s">
        <v>40</v>
      </c>
      <c r="L32" s="510"/>
      <c r="M32" s="512"/>
      <c r="N32" s="510"/>
      <c r="O32" s="512" t="s">
        <v>354</v>
      </c>
      <c r="P32" s="512" t="s">
        <v>39</v>
      </c>
      <c r="Q32" s="512" t="s">
        <v>40</v>
      </c>
      <c r="R32" s="510"/>
      <c r="S32" s="510"/>
      <c r="T32" s="512" t="s">
        <v>354</v>
      </c>
      <c r="U32" s="512" t="s">
        <v>39</v>
      </c>
      <c r="V32" s="512" t="s">
        <v>40</v>
      </c>
    </row>
    <row r="33" spans="1:97" s="261" customFormat="1" ht="27.75" customHeight="1">
      <c r="A33" s="477"/>
      <c r="B33" s="477"/>
      <c r="C33" s="478"/>
      <c r="D33" s="478"/>
      <c r="E33" s="477"/>
      <c r="F33" s="511"/>
      <c r="G33" s="512"/>
      <c r="H33" s="511"/>
      <c r="I33" s="512"/>
      <c r="J33" s="512"/>
      <c r="K33" s="512"/>
      <c r="L33" s="511"/>
      <c r="M33" s="512"/>
      <c r="N33" s="511"/>
      <c r="O33" s="512"/>
      <c r="P33" s="512"/>
      <c r="Q33" s="512"/>
      <c r="R33" s="511"/>
      <c r="S33" s="511"/>
      <c r="T33" s="512"/>
      <c r="U33" s="512"/>
      <c r="V33" s="512"/>
    </row>
    <row r="34" spans="1:97" s="261" customFormat="1" ht="15" customHeight="1">
      <c r="A34" s="262" t="s">
        <v>312</v>
      </c>
      <c r="B34" s="262" t="s">
        <v>148</v>
      </c>
      <c r="C34" s="262" t="s">
        <v>149</v>
      </c>
      <c r="D34" s="262" t="s">
        <v>150</v>
      </c>
      <c r="E34" s="262" t="s">
        <v>151</v>
      </c>
      <c r="F34" s="262" t="s">
        <v>152</v>
      </c>
      <c r="G34" s="262" t="s">
        <v>313</v>
      </c>
      <c r="H34" s="262"/>
      <c r="I34" s="262" t="s">
        <v>314</v>
      </c>
      <c r="J34" s="262" t="s">
        <v>315</v>
      </c>
      <c r="K34" s="262" t="s">
        <v>316</v>
      </c>
      <c r="L34" s="262" t="s">
        <v>317</v>
      </c>
      <c r="M34" s="262" t="s">
        <v>318</v>
      </c>
      <c r="N34" s="262"/>
      <c r="O34" s="262" t="s">
        <v>319</v>
      </c>
      <c r="P34" s="262" t="s">
        <v>320</v>
      </c>
      <c r="Q34" s="262" t="s">
        <v>321</v>
      </c>
      <c r="R34" s="262" t="s">
        <v>322</v>
      </c>
      <c r="S34" s="262"/>
      <c r="T34" s="262" t="s">
        <v>323</v>
      </c>
      <c r="U34" s="262" t="s">
        <v>324</v>
      </c>
      <c r="V34" s="262" t="s">
        <v>325</v>
      </c>
    </row>
    <row r="35" spans="1:97" s="89" customFormat="1" ht="60" customHeight="1">
      <c r="A35" s="381" t="s">
        <v>322</v>
      </c>
      <c r="B35" s="400" t="s">
        <v>654</v>
      </c>
      <c r="C35" s="396" t="s">
        <v>572</v>
      </c>
      <c r="D35" s="381"/>
      <c r="E35" s="396" t="s">
        <v>602</v>
      </c>
      <c r="F35" s="390" t="s">
        <v>621</v>
      </c>
      <c r="G35" s="360"/>
      <c r="H35" s="360"/>
      <c r="I35" s="360">
        <v>2</v>
      </c>
      <c r="J35" s="360">
        <v>2</v>
      </c>
      <c r="K35" s="360">
        <v>2</v>
      </c>
      <c r="L35" s="360"/>
      <c r="M35" s="364"/>
      <c r="N35" s="364"/>
      <c r="O35" s="364">
        <v>450</v>
      </c>
      <c r="P35" s="364">
        <v>450</v>
      </c>
      <c r="Q35" s="364">
        <v>450</v>
      </c>
      <c r="R35" s="364"/>
      <c r="S35" s="364"/>
      <c r="T35" s="363">
        <v>900</v>
      </c>
      <c r="U35" s="363">
        <v>900</v>
      </c>
      <c r="V35" s="363">
        <v>900</v>
      </c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</row>
    <row r="36" spans="1:97" s="89" customFormat="1" ht="60" customHeight="1">
      <c r="A36" s="381" t="s">
        <v>625</v>
      </c>
      <c r="B36" s="400" t="s">
        <v>655</v>
      </c>
      <c r="C36" s="396" t="s">
        <v>572</v>
      </c>
      <c r="D36" s="381"/>
      <c r="E36" s="396" t="s">
        <v>606</v>
      </c>
      <c r="F36" s="381" t="s">
        <v>603</v>
      </c>
      <c r="G36" s="360"/>
      <c r="H36" s="360"/>
      <c r="I36" s="360">
        <v>1</v>
      </c>
      <c r="J36" s="360">
        <v>1</v>
      </c>
      <c r="K36" s="360">
        <v>1</v>
      </c>
      <c r="L36" s="360"/>
      <c r="M36" s="364"/>
      <c r="N36" s="364"/>
      <c r="O36" s="364">
        <v>3000</v>
      </c>
      <c r="P36" s="364">
        <v>3000</v>
      </c>
      <c r="Q36" s="364">
        <v>3000</v>
      </c>
      <c r="R36" s="364"/>
      <c r="S36" s="364"/>
      <c r="T36" s="363">
        <v>3000</v>
      </c>
      <c r="U36" s="363">
        <v>3000</v>
      </c>
      <c r="V36" s="363">
        <v>3000</v>
      </c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</row>
    <row r="37" spans="1:97" s="89" customFormat="1" ht="55.5" customHeight="1">
      <c r="A37" s="381" t="s">
        <v>642</v>
      </c>
      <c r="B37" s="400" t="s">
        <v>656</v>
      </c>
      <c r="C37" s="396" t="s">
        <v>572</v>
      </c>
      <c r="D37" s="381"/>
      <c r="E37" s="396" t="s">
        <v>622</v>
      </c>
      <c r="F37" s="390" t="s">
        <v>623</v>
      </c>
      <c r="G37" s="360"/>
      <c r="H37" s="360"/>
      <c r="I37" s="360">
        <v>1</v>
      </c>
      <c r="J37" s="360">
        <v>1</v>
      </c>
      <c r="K37" s="360">
        <v>1</v>
      </c>
      <c r="L37" s="360"/>
      <c r="M37" s="364"/>
      <c r="N37" s="364"/>
      <c r="O37" s="364">
        <v>7000</v>
      </c>
      <c r="P37" s="364">
        <v>7000</v>
      </c>
      <c r="Q37" s="364">
        <v>7000</v>
      </c>
      <c r="R37" s="364"/>
      <c r="S37" s="364"/>
      <c r="T37" s="363">
        <v>7000</v>
      </c>
      <c r="U37" s="363">
        <v>7000</v>
      </c>
      <c r="V37" s="363">
        <v>7000</v>
      </c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</row>
    <row r="38" spans="1:97" s="89" customFormat="1" ht="66.75" customHeight="1">
      <c r="A38" s="381" t="s">
        <v>643</v>
      </c>
      <c r="B38" s="400" t="s">
        <v>657</v>
      </c>
      <c r="C38" s="396" t="s">
        <v>572</v>
      </c>
      <c r="D38" s="361"/>
      <c r="E38" s="396" t="s">
        <v>581</v>
      </c>
      <c r="F38" s="362" t="s">
        <v>583</v>
      </c>
      <c r="G38" s="360"/>
      <c r="H38" s="360"/>
      <c r="I38" s="360">
        <v>6</v>
      </c>
      <c r="J38" s="360">
        <v>6</v>
      </c>
      <c r="K38" s="360">
        <v>6</v>
      </c>
      <c r="L38" s="360"/>
      <c r="M38" s="364"/>
      <c r="N38" s="364"/>
      <c r="O38" s="364">
        <v>270</v>
      </c>
      <c r="P38" s="364">
        <v>270</v>
      </c>
      <c r="Q38" s="364">
        <v>270</v>
      </c>
      <c r="R38" s="364"/>
      <c r="S38" s="364"/>
      <c r="T38" s="363">
        <v>1620</v>
      </c>
      <c r="U38" s="363">
        <v>1620</v>
      </c>
      <c r="V38" s="363">
        <v>1620</v>
      </c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</row>
    <row r="39" spans="1:97" s="89" customFormat="1" ht="59.25" customHeight="1">
      <c r="A39" s="381" t="s">
        <v>643</v>
      </c>
      <c r="B39" s="400" t="s">
        <v>644</v>
      </c>
      <c r="C39" s="396" t="s">
        <v>572</v>
      </c>
      <c r="D39" s="361"/>
      <c r="E39" s="396" t="s">
        <v>582</v>
      </c>
      <c r="F39" s="362" t="s">
        <v>604</v>
      </c>
      <c r="G39" s="360"/>
      <c r="H39" s="360"/>
      <c r="I39" s="360">
        <v>37</v>
      </c>
      <c r="J39" s="360">
        <v>37</v>
      </c>
      <c r="K39" s="360">
        <v>37</v>
      </c>
      <c r="L39" s="360"/>
      <c r="M39" s="364"/>
      <c r="N39" s="364"/>
      <c r="O39" s="364">
        <v>25</v>
      </c>
      <c r="P39" s="364">
        <v>25</v>
      </c>
      <c r="Q39" s="364">
        <v>25</v>
      </c>
      <c r="R39" s="364"/>
      <c r="S39" s="364"/>
      <c r="T39" s="363">
        <v>930</v>
      </c>
      <c r="U39" s="363">
        <v>930</v>
      </c>
      <c r="V39" s="363">
        <v>930</v>
      </c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</row>
    <row r="40" spans="1:97" s="89" customFormat="1" ht="18" customHeight="1">
      <c r="A40" s="500" t="s">
        <v>609</v>
      </c>
      <c r="B40" s="501"/>
      <c r="C40" s="501"/>
      <c r="D40" s="501"/>
      <c r="E40" s="501"/>
      <c r="F40" s="502"/>
      <c r="G40" s="383"/>
      <c r="H40" s="383"/>
      <c r="I40" s="383"/>
      <c r="J40" s="383"/>
      <c r="K40" s="383"/>
      <c r="L40" s="383" t="s">
        <v>178</v>
      </c>
      <c r="M40" s="384" t="s">
        <v>178</v>
      </c>
      <c r="N40" s="384"/>
      <c r="O40" s="384" t="s">
        <v>178</v>
      </c>
      <c r="P40" s="384" t="s">
        <v>178</v>
      </c>
      <c r="Q40" s="384" t="s">
        <v>178</v>
      </c>
      <c r="R40" s="384"/>
      <c r="S40" s="384"/>
      <c r="T40" s="385">
        <f>SUM(T35:T39)</f>
        <v>13450</v>
      </c>
      <c r="U40" s="385">
        <f>SUM(U35:U39)</f>
        <v>13450</v>
      </c>
      <c r="V40" s="385">
        <f>SUM(V35:V39)</f>
        <v>13450</v>
      </c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</row>
    <row r="41" spans="1:97" s="89" customFormat="1" ht="18" customHeight="1">
      <c r="A41" s="503" t="s">
        <v>605</v>
      </c>
      <c r="B41" s="504"/>
      <c r="C41" s="504"/>
      <c r="D41" s="504"/>
      <c r="E41" s="504"/>
      <c r="F41" s="505"/>
      <c r="G41" s="386"/>
      <c r="H41" s="386"/>
      <c r="I41" s="386" t="s">
        <v>178</v>
      </c>
      <c r="J41" s="386" t="s">
        <v>178</v>
      </c>
      <c r="K41" s="386" t="s">
        <v>178</v>
      </c>
      <c r="L41" s="386" t="s">
        <v>178</v>
      </c>
      <c r="M41" s="387" t="s">
        <v>178</v>
      </c>
      <c r="N41" s="387"/>
      <c r="O41" s="387" t="s">
        <v>178</v>
      </c>
      <c r="P41" s="387" t="s">
        <v>178</v>
      </c>
      <c r="Q41" s="387" t="s">
        <v>178</v>
      </c>
      <c r="R41" s="387"/>
      <c r="S41" s="387"/>
      <c r="T41" s="388">
        <f>T40</f>
        <v>13450</v>
      </c>
      <c r="U41" s="388">
        <f t="shared" ref="U41:V41" si="0">U40</f>
        <v>13450</v>
      </c>
      <c r="V41" s="388">
        <f t="shared" si="0"/>
        <v>13450</v>
      </c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</row>
    <row r="42" spans="1:97" s="89" customFormat="1" ht="62.25" hidden="1" customHeight="1">
      <c r="A42" s="410"/>
      <c r="B42" s="391"/>
      <c r="C42" s="361" t="s">
        <v>572</v>
      </c>
      <c r="D42" s="361"/>
      <c r="E42" s="361" t="s">
        <v>578</v>
      </c>
      <c r="F42" s="362"/>
      <c r="G42" s="360"/>
      <c r="H42" s="360"/>
      <c r="I42" s="360"/>
      <c r="J42" s="360"/>
      <c r="K42" s="360"/>
      <c r="L42" s="360"/>
      <c r="M42" s="364"/>
      <c r="N42" s="364"/>
      <c r="O42" s="364"/>
      <c r="P42" s="364"/>
      <c r="Q42" s="364"/>
      <c r="R42" s="364"/>
      <c r="S42" s="364"/>
      <c r="T42" s="363"/>
      <c r="U42" s="370"/>
      <c r="V42" s="370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</row>
    <row r="43" spans="1:97" s="89" customFormat="1" ht="45" customHeight="1">
      <c r="A43" s="472" t="s">
        <v>326</v>
      </c>
      <c r="B43" s="473"/>
      <c r="C43" s="473"/>
      <c r="D43" s="473"/>
      <c r="E43" s="473"/>
      <c r="F43" s="474"/>
      <c r="G43" s="362"/>
      <c r="H43" s="362"/>
      <c r="I43" s="362"/>
      <c r="J43" s="362"/>
      <c r="K43" s="362"/>
      <c r="L43" s="360" t="s">
        <v>178</v>
      </c>
      <c r="M43" s="364" t="s">
        <v>178</v>
      </c>
      <c r="N43" s="364"/>
      <c r="O43" s="364" t="s">
        <v>178</v>
      </c>
      <c r="P43" s="364" t="s">
        <v>178</v>
      </c>
      <c r="Q43" s="364" t="s">
        <v>178</v>
      </c>
      <c r="R43" s="364"/>
      <c r="S43" s="364"/>
      <c r="T43" s="394">
        <v>13450</v>
      </c>
      <c r="U43" s="364">
        <v>13450</v>
      </c>
      <c r="V43" s="364">
        <v>13450</v>
      </c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</row>
    <row r="44" spans="1:97" s="89" customFormat="1" ht="18" customHeight="1">
      <c r="A44" s="408"/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</row>
    <row r="45" spans="1:97" s="122" customFormat="1" ht="15.75">
      <c r="A45" s="470" t="s">
        <v>327</v>
      </c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0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</row>
    <row r="46" spans="1:97" s="122" customFormat="1" ht="17.25" customHeight="1">
      <c r="A46" s="408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</row>
    <row r="47" spans="1:97" s="122" customFormat="1" ht="15.75">
      <c r="A47" s="265" t="s">
        <v>29</v>
      </c>
      <c r="B47" s="265"/>
      <c r="C47" s="266"/>
      <c r="D47" s="266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8"/>
    </row>
    <row r="48" spans="1:97" s="122" customFormat="1" ht="15.75">
      <c r="A48" s="471" t="s">
        <v>328</v>
      </c>
      <c r="B48" s="471"/>
      <c r="C48" s="471"/>
      <c r="D48" s="471"/>
      <c r="E48" s="465" t="s">
        <v>30</v>
      </c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268"/>
      <c r="Q48" s="268"/>
      <c r="R48" s="268"/>
      <c r="S48" s="268"/>
      <c r="T48" s="268"/>
      <c r="U48" s="269"/>
      <c r="V48" s="269"/>
    </row>
    <row r="49" spans="1:97" s="122" customFormat="1" ht="15.75">
      <c r="A49" s="269"/>
      <c r="B49" s="269"/>
      <c r="C49" s="270"/>
      <c r="D49" s="270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71"/>
      <c r="V49" s="271"/>
    </row>
    <row r="50" spans="1:97" s="122" customFormat="1" ht="15.75">
      <c r="A50" s="464" t="s">
        <v>32</v>
      </c>
      <c r="B50" s="464"/>
      <c r="C50" s="272"/>
      <c r="D50" s="272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7"/>
      <c r="V50" s="268"/>
    </row>
    <row r="51" spans="1:97" s="274" customFormat="1" ht="12.75" customHeight="1">
      <c r="A51" s="269"/>
      <c r="B51" s="269"/>
      <c r="C51" s="270"/>
      <c r="D51" s="270"/>
      <c r="E51" s="465" t="s">
        <v>30</v>
      </c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268"/>
      <c r="Q51" s="268"/>
      <c r="R51" s="268"/>
      <c r="S51" s="268"/>
      <c r="T51" s="268"/>
      <c r="U51" s="269"/>
      <c r="V51" s="26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</row>
    <row r="52" spans="1:97" ht="15">
      <c r="A52" s="437" t="s">
        <v>33</v>
      </c>
      <c r="B52" s="437"/>
      <c r="C52" s="51"/>
      <c r="D52" s="51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32"/>
      <c r="V52" s="3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</row>
    <row r="53" spans="1:97">
      <c r="A53" s="273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4"/>
      <c r="CS53" s="274"/>
    </row>
  </sheetData>
  <mergeCells count="86">
    <mergeCell ref="A50:B50"/>
    <mergeCell ref="E51:O51"/>
    <mergeCell ref="A52:B52"/>
    <mergeCell ref="A40:F40"/>
    <mergeCell ref="A41:F41"/>
    <mergeCell ref="A43:F43"/>
    <mergeCell ref="A45:V45"/>
    <mergeCell ref="A48:D48"/>
    <mergeCell ref="E48:O48"/>
    <mergeCell ref="Q32:Q33"/>
    <mergeCell ref="T32:T33"/>
    <mergeCell ref="U32:U33"/>
    <mergeCell ref="V32:V33"/>
    <mergeCell ref="R31:R33"/>
    <mergeCell ref="S31:S33"/>
    <mergeCell ref="T31:V31"/>
    <mergeCell ref="C32:C33"/>
    <mergeCell ref="D32:D33"/>
    <mergeCell ref="I32:I33"/>
    <mergeCell ref="J32:J33"/>
    <mergeCell ref="K32:K33"/>
    <mergeCell ref="O32:O33"/>
    <mergeCell ref="P32:P33"/>
    <mergeCell ref="G30:K30"/>
    <mergeCell ref="L30:L33"/>
    <mergeCell ref="M30:Q30"/>
    <mergeCell ref="R30:V30"/>
    <mergeCell ref="G31:G33"/>
    <mergeCell ref="H31:H33"/>
    <mergeCell ref="I31:K31"/>
    <mergeCell ref="M31:M33"/>
    <mergeCell ref="N31:N33"/>
    <mergeCell ref="O31:Q31"/>
    <mergeCell ref="E26:H26"/>
    <mergeCell ref="I26:L26"/>
    <mergeCell ref="M26:Q26"/>
    <mergeCell ref="R26:V26"/>
    <mergeCell ref="A28:V28"/>
    <mergeCell ref="A30:A33"/>
    <mergeCell ref="B30:B33"/>
    <mergeCell ref="C30:D31"/>
    <mergeCell ref="E30:E33"/>
    <mergeCell ref="F30:F33"/>
    <mergeCell ref="A24:C24"/>
    <mergeCell ref="E24:H24"/>
    <mergeCell ref="I24:L24"/>
    <mergeCell ref="M24:Q24"/>
    <mergeCell ref="R24:V24"/>
    <mergeCell ref="A25:C25"/>
    <mergeCell ref="E25:H25"/>
    <mergeCell ref="I25:L25"/>
    <mergeCell ref="M25:Q25"/>
    <mergeCell ref="R25:V25"/>
    <mergeCell ref="A20:V20"/>
    <mergeCell ref="A22:C23"/>
    <mergeCell ref="D22:D23"/>
    <mergeCell ref="E22:V22"/>
    <mergeCell ref="E23:H23"/>
    <mergeCell ref="I23:L23"/>
    <mergeCell ref="M23:Q23"/>
    <mergeCell ref="R23:V23"/>
    <mergeCell ref="A16:R16"/>
    <mergeCell ref="U16:V16"/>
    <mergeCell ref="C17:R17"/>
    <mergeCell ref="U17:V17"/>
    <mergeCell ref="A18:D18"/>
    <mergeCell ref="U18:V18"/>
    <mergeCell ref="A13:R13"/>
    <mergeCell ref="U13:V13"/>
    <mergeCell ref="A14:R14"/>
    <mergeCell ref="U14:V14"/>
    <mergeCell ref="A15:R15"/>
    <mergeCell ref="U15:V15"/>
    <mergeCell ref="P7:V7"/>
    <mergeCell ref="A9:V9"/>
    <mergeCell ref="A10:V10"/>
    <mergeCell ref="A11:R11"/>
    <mergeCell ref="U11:V11"/>
    <mergeCell ref="A12:R12"/>
    <mergeCell ref="U12:V12"/>
    <mergeCell ref="P1:V1"/>
    <mergeCell ref="P2:V2"/>
    <mergeCell ref="P3:V3"/>
    <mergeCell ref="P4:V4"/>
    <mergeCell ref="P5:V5"/>
    <mergeCell ref="P6:V6"/>
  </mergeCells>
  <printOptions horizontalCentered="1"/>
  <pageMargins left="0" right="0" top="0.78740157480314965" bottom="0.59055118110236227" header="0.31496062992125984" footer="0.31496062992125984"/>
  <pageSetup paperSize="9" scale="55" orientation="landscape" r:id="rId1"/>
  <headerFooter scaleWithDoc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</vt:i4>
      </vt:variant>
    </vt:vector>
  </HeadingPairs>
  <TitlesOfParts>
    <vt:vector size="21" baseType="lpstr">
      <vt:lpstr>прил.1</vt:lpstr>
      <vt:lpstr>Прил.2</vt:lpstr>
      <vt:lpstr>прил 3(110)</vt:lpstr>
      <vt:lpstr>Прил 3-ОМС(120)</vt:lpstr>
      <vt:lpstr>Пр.3-1 Расчет зп ОМС</vt:lpstr>
      <vt:lpstr>Прил. 4 (200)</vt:lpstr>
      <vt:lpstr>Прил. 4 (200)Вместе</vt:lpstr>
      <vt:lpstr>Прил. 4 (200)0104</vt:lpstr>
      <vt:lpstr>Прил. 4 (200)0203</vt:lpstr>
      <vt:lpstr>Прил. 4 (200)0503</vt:lpstr>
      <vt:lpstr>Прил. 4 (200)0309</vt:lpstr>
      <vt:lpstr>Прил. 4 (200)0801</vt:lpstr>
      <vt:lpstr>Прил. 4 (200)0804</vt:lpstr>
      <vt:lpstr>прил.4-1</vt:lpstr>
      <vt:lpstr>Прил5(400)</vt:lpstr>
      <vt:lpstr>прил 6(851,852)</vt:lpstr>
      <vt:lpstr>Прил7(853)</vt:lpstr>
      <vt:lpstr>Прил 8 -Свод смет казенных </vt:lpstr>
      <vt:lpstr>приложение9</vt:lpstr>
      <vt:lpstr>'прил 6(851,852)'!Область_печати</vt:lpstr>
      <vt:lpstr>'Прил7(853)'!Область_печати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Марченко</dc:creator>
  <cp:lastModifiedBy>Пользователь</cp:lastModifiedBy>
  <cp:lastPrinted>2016-12-16T05:41:51Z</cp:lastPrinted>
  <dcterms:created xsi:type="dcterms:W3CDTF">2016-07-14T22:55:16Z</dcterms:created>
  <dcterms:modified xsi:type="dcterms:W3CDTF">2016-12-16T05:41:53Z</dcterms:modified>
</cp:coreProperties>
</file>