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3"/>
  </bookViews>
  <sheets>
    <sheet name="прил.2014год ЦС" sheetId="1" r:id="rId1"/>
    <sheet name="2015-2016ЦС" sheetId="2" r:id="rId2"/>
    <sheet name="прил.2014год ВС" sheetId="3" r:id="rId3"/>
    <sheet name="2015-2016ВС" sheetId="4" r:id="rId4"/>
  </sheets>
  <definedNames>
    <definedName name="_xlnm._FilterDatabase" localSheetId="2" hidden="1">'прил.2014год ВС'!$A$15:$AA$102</definedName>
    <definedName name="_xlnm._FilterDatabase" localSheetId="0" hidden="1">'прил.2014год ЦС'!$A$15:$Z$101</definedName>
    <definedName name="_xlnm.Print_Area" localSheetId="3">'2015-2016ВС'!$A$1:$AA$108</definedName>
    <definedName name="_xlnm.Print_Area" localSheetId="1">'2015-2016ЦС'!$A$1:$Z$107</definedName>
    <definedName name="_xlnm.Print_Area" localSheetId="2">'прил.2014год ВС'!$A$1:$AB$112</definedName>
    <definedName name="_xlnm.Print_Area" localSheetId="0">'прил.2014год ЦС'!$A$1:$AA$111</definedName>
  </definedNames>
  <calcPr fullCalcOnLoad="1"/>
</workbook>
</file>

<file path=xl/sharedStrings.xml><?xml version="1.0" encoding="utf-8"?>
<sst xmlns="http://schemas.openxmlformats.org/spreadsheetml/2006/main" count="1997" uniqueCount="161">
  <si>
    <t>13</t>
  </si>
  <si>
    <t>УТОЧНЕНИЕ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</si>
  <si>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</si>
  <si>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</si>
  <si>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</si>
  <si>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</si>
  <si>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</si>
  <si>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</si>
  <si>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</si>
  <si>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</si>
  <si>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</si>
  <si>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</si>
  <si>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</si>
  <si>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</si>
  <si>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</si>
  <si>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</si>
  <si>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</si>
  <si>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</si>
  <si>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</si>
  <si>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</si>
  <si>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 xml:space="preserve">Культура </t>
  </si>
  <si>
    <t>01</t>
  </si>
  <si>
    <t>02</t>
  </si>
  <si>
    <t>000</t>
  </si>
  <si>
    <t>03</t>
  </si>
  <si>
    <t>0000000</t>
  </si>
  <si>
    <t>04</t>
  </si>
  <si>
    <t>06</t>
  </si>
  <si>
    <t>00</t>
  </si>
  <si>
    <t>05</t>
  </si>
  <si>
    <t>09</t>
  </si>
  <si>
    <t>08</t>
  </si>
  <si>
    <t>Благоустройство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</si>
  <si>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</si>
  <si>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</si>
  <si>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</si>
  <si>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</si>
  <si>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</si>
  <si>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</si>
  <si>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</si>
  <si>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</si>
  <si>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</si>
  <si>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</si>
  <si>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>Озеленение</t>
  </si>
  <si>
    <t>Создание условий для транспортного обслуживания населения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</si>
  <si>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</si>
  <si>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</si>
  <si>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</si>
  <si>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</si>
  <si>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</si>
  <si>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КУЛЬТУРА, КИНЕМАТОГРАФИЯ </t>
  </si>
  <si>
    <t>Обеспечение первичных мер пожарной безопасности в границах населенных пунктов поселения</t>
  </si>
  <si>
    <t>Организация обустройства мест массового отдыха жителей поселения</t>
  </si>
  <si>
    <t>Ведомство</t>
  </si>
  <si>
    <t>На расходные обязательства поселения</t>
  </si>
  <si>
    <t>Фонд оплаты труда  и страховые взносы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</si>
  <si>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</si>
  <si>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</si>
  <si>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 прочих налогов, сборов и иных платежей</t>
  </si>
  <si>
    <t>121</t>
  </si>
  <si>
    <t>122</t>
  </si>
  <si>
    <t>244</t>
  </si>
  <si>
    <t>851</t>
  </si>
  <si>
    <t>852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</si>
  <si>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</si>
  <si>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</si>
  <si>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</si>
  <si>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</si>
  <si>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</si>
  <si>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111</t>
  </si>
  <si>
    <t>расходы</t>
  </si>
  <si>
    <t>плановый период</t>
  </si>
  <si>
    <t>2015год</t>
  </si>
  <si>
    <t>Всего расходов</t>
  </si>
  <si>
    <t>в том числе условно утвержденные расходы</t>
  </si>
  <si>
    <t>Итого расходы</t>
  </si>
  <si>
    <t>243</t>
  </si>
  <si>
    <t>Физическая культура и спорт</t>
  </si>
  <si>
    <t xml:space="preserve">Физическая культура </t>
  </si>
  <si>
    <t xml:space="preserve"> бюджетных ассигнований из  бюджета  поселения на 2014 год в ведомственной структуре расходов  бюджета поселения</t>
  </si>
  <si>
    <t>Фонд оплаты труда государственных (муниципальных) органов и взносы по обязательному социальному страхованию</t>
  </si>
  <si>
    <t>Расходы предусмотренные в  бюджете поселения вне рамок муниципальных программ;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</si>
  <si>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</si>
  <si>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</si>
  <si>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</si>
  <si>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</si>
  <si>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</si>
  <si>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</si>
  <si>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</si>
  <si>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предусмотренные в  бюджетепоселения вне рамок муниципальных программ;</t>
  </si>
  <si>
    <t>Расходы предусмотренные в  бюджетепоселения вне рамок муниципальных программ;рамм;</t>
  </si>
  <si>
    <t>Резервные фонды местных администраций</t>
  </si>
  <si>
    <t>9991700</t>
  </si>
  <si>
    <t xml:space="preserve"> Оценка недвижимости, признание прав и регулирование отношений по  муниципальной собственности</t>
  </si>
  <si>
    <t>9992200</t>
  </si>
  <si>
    <t xml:space="preserve"> Выполнение других обязательств муниципального образования </t>
  </si>
  <si>
    <t>9991311</t>
  </si>
  <si>
    <t>Осуществление первичного воинского учета на территориях, где отсутствуют военные комиссариаты</t>
  </si>
  <si>
    <t>9995118</t>
  </si>
  <si>
    <t xml:space="preserve"> Расходы дорожного фонда</t>
  </si>
  <si>
    <t>99Д0000</t>
  </si>
  <si>
    <t>Текущее содержание и текущий ремонт дорог местного значения поселения за счет средств Дорожного фонда</t>
  </si>
  <si>
    <t>99Д2109</t>
  </si>
  <si>
    <t>Капитальный ремонт дорог местного значения поселения за счет средств Дорожного фонда</t>
  </si>
  <si>
    <t>Закупка товаров, работ, услуг в целях капитального ремонта государственного (муниципального) имущества</t>
  </si>
  <si>
    <t xml:space="preserve"> Уличное освещение хозяйства</t>
  </si>
  <si>
    <t>9992601</t>
  </si>
  <si>
    <t>9992603</t>
  </si>
  <si>
    <t>9992604</t>
  </si>
  <si>
    <t xml:space="preserve"> Организация и содержание мест захоронения</t>
  </si>
  <si>
    <t>9992606</t>
  </si>
  <si>
    <t>9992607</t>
  </si>
  <si>
    <t>9992608</t>
  </si>
  <si>
    <t>9992605</t>
  </si>
  <si>
    <t xml:space="preserve">Содержание и уборка улиц, площадей, тротуаров
</t>
  </si>
  <si>
    <t>9992609</t>
  </si>
  <si>
    <t>Организация сбора и вывоза бытовых отходов</t>
  </si>
  <si>
    <t xml:space="preserve">Расходы на обеспечение деятельности (оказание услуг, выполнение работ) муниципальных  учреждений в области культуры </t>
  </si>
  <si>
    <t>9997008</t>
  </si>
  <si>
    <t>Фонд оплаты труда казенных учреждений и взносы по обязательному социальному страхованию</t>
  </si>
  <si>
    <t>Расходы предусмотренные в  бюджете поселения  вне рамок муниципальных программ;</t>
  </si>
  <si>
    <t xml:space="preserve"> Проведение  физкультурно-оздоровительных и спортивных мероприятий муниципального образования»</t>
  </si>
  <si>
    <t>Жилищное хозяйство</t>
  </si>
  <si>
    <t xml:space="preserve">   Капитальный ремонт муниципального жилищного фонда</t>
  </si>
  <si>
    <t>9992351</t>
  </si>
  <si>
    <t>99Д2111</t>
  </si>
  <si>
    <t>Расходы предусмотренные в  бюджетепоселения вне рамок муниципальных программ</t>
  </si>
  <si>
    <t>2016год</t>
  </si>
  <si>
    <t xml:space="preserve">бюджетных ассигнований из  бюджета поселения на плановый период 2015 и 2016 годов по разделам, подразделам, целевым статьям и видам расходов в соответствии с классификацией расходов бюджетов </t>
  </si>
  <si>
    <t xml:space="preserve">бюджетных ассигнований из  бюджета поселения  на 2014 год по разделам, подразделам, целевым статьям и видам расходов в соответствии с классификацией расходов бюджетов </t>
  </si>
  <si>
    <t xml:space="preserve">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</si>
  <si>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 xml:space="preserve"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
</t>
  </si>
  <si>
    <t xml:space="preserve"> Резервные фонды  администрации Рождественского сельского поселения</t>
  </si>
  <si>
    <t>07</t>
  </si>
  <si>
    <t>9991101</t>
  </si>
  <si>
    <t>9991102</t>
  </si>
  <si>
    <t>Обеспечение проведения выборов и референдумов</t>
  </si>
  <si>
    <t>Глава Рождественского сельского поселения                                Лютая Е.Н.</t>
  </si>
  <si>
    <t>сельского поселени   "О бюджете Рождественского сельского поселения на 2014год</t>
  </si>
  <si>
    <t>Администрация Рождественского сельского поселения</t>
  </si>
  <si>
    <t>828</t>
  </si>
  <si>
    <t>Межбюджетные трансферты бюджетам муниципальных районов из бюджета Рождественского поселения на формирование, исполнение бюджета поселения</t>
  </si>
  <si>
    <t xml:space="preserve">Дорожное хозяйство (дорожные фонды)" </t>
  </si>
  <si>
    <t>Расходы предусмотренные в  бюджете поселения вне рамок муниципальных программ</t>
  </si>
  <si>
    <t>Проведение выборов представительного органа  муниципального образования</t>
  </si>
  <si>
    <t>Проведение выборов Главы муниципального образования</t>
  </si>
  <si>
    <t>бюджетных ассигнований из  бюджета поселения  на плановый период  2015 и 2016 годов в  ведомственной структуре расходов  бюджета поселения</t>
  </si>
  <si>
    <t xml:space="preserve">Приложение № 9 </t>
  </si>
  <si>
    <t>Приложение № 11</t>
  </si>
  <si>
    <t>9991215</t>
  </si>
  <si>
    <t>9991705</t>
  </si>
  <si>
    <t>9991715</t>
  </si>
  <si>
    <t>9991735</t>
  </si>
  <si>
    <t>9992315</t>
  </si>
  <si>
    <t xml:space="preserve">к решению муниципального комитета Рождественского                        </t>
  </si>
  <si>
    <t xml:space="preserve"> и плановый период 2015 и 2016 годы"" от 20.12.2013 г.№ 85</t>
  </si>
  <si>
    <t xml:space="preserve"> и плановый период 2015 и 2016 годы"" от 20.12.2013г. № 85</t>
  </si>
  <si>
    <t>Приложение № 8</t>
  </si>
  <si>
    <t xml:space="preserve">Приложение № 10 к </t>
  </si>
  <si>
    <t>к   решению муниципального комитета Рождественского сельского поселения  "О бюджете Рождественского сельского поселения на 2014год и плановый период 2015 и 2016 год" от 20.12.2013г № 85</t>
  </si>
  <si>
    <t>к  решению муниципального комитета Рождественского сельского поселения  "О бюджете Рождественского сельского поселения на 2014год и плановый период 2015 и 2016 год" от 20.12.2013г . № 85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</si>
</sst>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.5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4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>
      <alignment horizontal="center" vertical="center" wrapText="1"/>
    </xf>
    <xf numFmtId="2" fontId="19" fillId="22" borderId="10" xfId="0" applyNumberFormat="1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 applyProtection="1">
      <alignment horizontal="center"/>
      <protection/>
    </xf>
    <xf numFmtId="2" fontId="10" fillId="22" borderId="10" xfId="0" applyNumberFormat="1" applyFont="1" applyFill="1" applyBorder="1" applyAlignment="1">
      <alignment horizontal="center" vertical="center" wrapText="1"/>
    </xf>
    <xf numFmtId="49" fontId="10" fillId="22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1" fillId="2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2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>
      <alignment horizontal="center" vertical="top" wrapText="1"/>
    </xf>
    <xf numFmtId="10" fontId="1" fillId="25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0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9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10" fontId="10" fillId="24" borderId="10" xfId="0" applyNumberFormat="1" applyFont="1" applyFill="1" applyBorder="1" applyAlignment="1">
      <alignment horizontal="center" vertical="center" wrapText="1"/>
    </xf>
    <xf numFmtId="10" fontId="1" fillId="24" borderId="10" xfId="0" applyNumberFormat="1" applyFont="1" applyFill="1" applyBorder="1" applyAlignment="1">
      <alignment horizontal="center" vertical="top" wrapText="1"/>
    </xf>
    <xf numFmtId="2" fontId="21" fillId="24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25" fillId="0" borderId="18" xfId="0" applyFont="1" applyBorder="1" applyAlignment="1">
      <alignment wrapText="1"/>
    </xf>
    <xf numFmtId="0" fontId="10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6" fillId="0" borderId="14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2" fontId="21" fillId="22" borderId="10" xfId="0" applyNumberFormat="1" applyFont="1" applyFill="1" applyBorder="1" applyAlignment="1">
      <alignment horizontal="center" vertical="center"/>
    </xf>
    <xf numFmtId="10" fontId="1" fillId="22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justify"/>
    </xf>
    <xf numFmtId="0" fontId="9" fillId="22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1" fillId="22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22" borderId="10" xfId="0" applyNumberFormat="1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vertical="center" wrapText="1"/>
    </xf>
    <xf numFmtId="10" fontId="10" fillId="22" borderId="10" xfId="0" applyNumberFormat="1" applyFont="1" applyFill="1" applyBorder="1" applyAlignment="1">
      <alignment horizontal="center" vertical="center" wrapText="1"/>
    </xf>
    <xf numFmtId="10" fontId="1" fillId="22" borderId="10" xfId="0" applyNumberFormat="1" applyFont="1" applyFill="1" applyBorder="1" applyAlignment="1">
      <alignment horizontal="center" vertical="top" wrapText="1"/>
    </xf>
    <xf numFmtId="0" fontId="14" fillId="22" borderId="10" xfId="0" applyFont="1" applyFill="1" applyBorder="1" applyAlignment="1">
      <alignment horizontal="center" vertical="center" wrapText="1"/>
    </xf>
    <xf numFmtId="2" fontId="20" fillId="22" borderId="10" xfId="0" applyNumberFormat="1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0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9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/>
      <protection/>
    </xf>
    <xf numFmtId="2" fontId="1" fillId="24" borderId="10" xfId="0" applyNumberFormat="1" applyFont="1" applyFill="1" applyBorder="1" applyAlignment="1" applyProtection="1">
      <alignment horizontal="center" vertical="center"/>
      <protection/>
    </xf>
    <xf numFmtId="0" fontId="9" fillId="22" borderId="13" xfId="0" applyFont="1" applyFill="1" applyBorder="1" applyAlignment="1">
      <alignment horizontal="center" vertical="center" wrapText="1"/>
    </xf>
    <xf numFmtId="49" fontId="19" fillId="2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2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10" fontId="1" fillId="24" borderId="10" xfId="0" applyNumberFormat="1" applyFont="1" applyFill="1" applyBorder="1" applyAlignment="1">
      <alignment horizontal="center" vertical="center" wrapText="1"/>
    </xf>
    <xf numFmtId="10" fontId="1" fillId="25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top" wrapText="1"/>
    </xf>
    <xf numFmtId="0" fontId="27" fillId="24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/>
    </xf>
    <xf numFmtId="0" fontId="25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10" xfId="0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95"/>
  <sheetViews>
    <sheetView zoomScaleSheetLayoutView="100" zoomScalePageLayoutView="0" workbookViewId="0" topLeftCell="A1">
      <selection activeCell="A9" sqref="A9:Z9"/>
    </sheetView>
  </sheetViews>
  <sheetFormatPr defaultColWidth="9.00390625" defaultRowHeight="12.75"/>
  <cols>
    <col min="1" max="1" width="38.75390625" style="0" customWidth="1"/>
    <col min="2" max="2" width="7.25390625" style="0" customWidth="1"/>
    <col min="3" max="3" width="9.25390625" style="0" bestFit="1" customWidth="1"/>
    <col min="4" max="4" width="11.375" style="0" customWidth="1"/>
    <col min="5" max="5" width="10.00390625" style="0" customWidth="1"/>
    <col min="6" max="6" width="16.375" style="0" hidden="1" customWidth="1"/>
    <col min="7" max="13" width="9.125" style="0" hidden="1" customWidth="1"/>
    <col min="14" max="14" width="11.125" style="0" hidden="1" customWidth="1"/>
    <col min="15" max="17" width="9.125" style="0" hidden="1" customWidth="1"/>
    <col min="18" max="18" width="13.625" style="0" hidden="1" customWidth="1"/>
    <col min="19" max="19" width="15.875" style="0" hidden="1" customWidth="1"/>
    <col min="20" max="20" width="17.00390625" style="0" hidden="1" customWidth="1"/>
    <col min="21" max="21" width="11.75390625" style="0" hidden="1" customWidth="1"/>
    <col min="22" max="22" width="14.875" style="0" hidden="1" customWidth="1"/>
    <col min="23" max="23" width="2.375" style="0" hidden="1" customWidth="1"/>
    <col min="24" max="24" width="14.875" style="0" customWidth="1"/>
    <col min="25" max="25" width="14.125" style="0" customWidth="1"/>
    <col min="26" max="26" width="14.375" style="0" customWidth="1"/>
    <col min="27" max="27" width="0" style="0" hidden="1" customWidth="1"/>
    <col min="28" max="28" width="12.875" style="1" customWidth="1"/>
  </cols>
  <sheetData>
    <row r="1" spans="3:25" ht="13.5">
      <c r="C1" s="9"/>
      <c r="D1" s="9"/>
      <c r="E1" s="10"/>
      <c r="F1" s="10"/>
      <c r="G1" s="9"/>
      <c r="H1" s="9"/>
      <c r="I1" s="9"/>
      <c r="V1" s="7"/>
      <c r="W1" s="7"/>
      <c r="X1" s="7"/>
      <c r="Y1" s="7"/>
    </row>
    <row r="2" spans="3:25" ht="12.75">
      <c r="C2" s="9"/>
      <c r="D2" s="9"/>
      <c r="E2" t="s">
        <v>157</v>
      </c>
      <c r="V2" s="7"/>
      <c r="W2" s="7"/>
      <c r="X2" s="7"/>
      <c r="Y2" s="7"/>
    </row>
    <row r="3" spans="3:25" ht="12.75">
      <c r="C3" s="9"/>
      <c r="D3" s="9"/>
      <c r="E3" t="s">
        <v>154</v>
      </c>
      <c r="V3" s="7"/>
      <c r="W3" s="7"/>
      <c r="X3" s="7"/>
      <c r="Y3" s="7"/>
    </row>
    <row r="4" spans="3:26" ht="28.5" customHeight="1">
      <c r="C4" s="9"/>
      <c r="D4" s="9"/>
      <c r="E4" s="221" t="s">
        <v>138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</row>
    <row r="5" spans="3:24" ht="12.75">
      <c r="C5" s="9"/>
      <c r="D5" s="9"/>
      <c r="E5" t="s">
        <v>155</v>
      </c>
      <c r="V5" s="7"/>
      <c r="W5" s="7"/>
      <c r="X5" s="7"/>
    </row>
    <row r="6" spans="3:25" ht="12.75">
      <c r="C6" s="9"/>
      <c r="D6" s="9"/>
      <c r="E6" s="7"/>
      <c r="V6" s="7"/>
      <c r="W6" s="7"/>
      <c r="X6" s="7"/>
      <c r="Y6" s="7"/>
    </row>
    <row r="7" spans="4:25" ht="13.5">
      <c r="D7" s="9"/>
      <c r="E7" s="9"/>
      <c r="F7" s="10"/>
      <c r="G7" s="10"/>
      <c r="H7" s="9"/>
      <c r="I7" s="9"/>
      <c r="V7" s="7"/>
      <c r="W7" s="7"/>
      <c r="X7" s="7"/>
      <c r="Y7" s="7"/>
    </row>
    <row r="8" spans="2:25" ht="13.5">
      <c r="B8" s="224" t="s">
        <v>40</v>
      </c>
      <c r="C8" s="221"/>
      <c r="D8" s="221"/>
      <c r="E8" s="221"/>
      <c r="F8" s="221"/>
      <c r="G8" s="221"/>
      <c r="H8" s="221"/>
      <c r="I8" s="221"/>
      <c r="J8" s="221"/>
      <c r="K8" s="42"/>
      <c r="L8" s="42"/>
      <c r="M8" s="42"/>
      <c r="N8" s="42"/>
      <c r="O8" s="42"/>
      <c r="P8" s="42"/>
      <c r="Q8" s="42"/>
      <c r="R8" s="42"/>
      <c r="S8" s="42"/>
      <c r="T8" s="42"/>
      <c r="V8" s="7"/>
      <c r="W8" s="7"/>
      <c r="X8" s="7"/>
      <c r="Y8" s="7"/>
    </row>
    <row r="9" spans="1:26" ht="52.5" customHeight="1">
      <c r="A9" s="225" t="s">
        <v>129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</row>
    <row r="10" spans="1:25" ht="12.75">
      <c r="A10" s="11"/>
      <c r="B10" s="11"/>
      <c r="C10" s="11"/>
      <c r="D10" s="11"/>
      <c r="E10" s="11"/>
      <c r="F10" s="223" t="s">
        <v>7</v>
      </c>
      <c r="G10" s="223"/>
      <c r="H10" s="223"/>
      <c r="I10" s="3" t="s">
        <v>1</v>
      </c>
      <c r="J10" s="3"/>
      <c r="K10" s="3"/>
      <c r="L10" s="223" t="s">
        <v>7</v>
      </c>
      <c r="M10" s="223"/>
      <c r="N10" s="223"/>
      <c r="O10" s="3" t="s">
        <v>1</v>
      </c>
      <c r="P10" s="3"/>
      <c r="Q10" s="3"/>
      <c r="R10" s="3"/>
      <c r="S10" s="12"/>
      <c r="T10" s="12"/>
      <c r="U10" s="12"/>
      <c r="V10" s="7"/>
      <c r="W10" s="7"/>
      <c r="X10" s="7"/>
      <c r="Y10" s="7"/>
    </row>
    <row r="11" spans="1:25" ht="12.75">
      <c r="A11" s="11"/>
      <c r="B11" s="11"/>
      <c r="C11" s="11"/>
      <c r="D11" s="11"/>
      <c r="E11" s="11"/>
      <c r="F11" s="223"/>
      <c r="G11" s="223"/>
      <c r="H11" s="223"/>
      <c r="I11" s="3"/>
      <c r="J11" s="3"/>
      <c r="K11" s="3"/>
      <c r="L11" s="223"/>
      <c r="M11" s="223"/>
      <c r="N11" s="223"/>
      <c r="O11" s="3"/>
      <c r="P11" s="3"/>
      <c r="Q11" s="3"/>
      <c r="R11" s="3"/>
      <c r="S11" s="12"/>
      <c r="T11" s="12"/>
      <c r="U11" s="12"/>
      <c r="V11" s="7"/>
      <c r="W11" s="7"/>
      <c r="X11" s="7"/>
      <c r="Y11" s="7" t="s">
        <v>41</v>
      </c>
    </row>
    <row r="12" spans="1:27" ht="30" customHeight="1">
      <c r="A12" s="232" t="s">
        <v>3</v>
      </c>
      <c r="B12" s="222" t="s">
        <v>4</v>
      </c>
      <c r="C12" s="222" t="s">
        <v>5</v>
      </c>
      <c r="D12" s="222" t="s">
        <v>33</v>
      </c>
      <c r="E12" s="222" t="s">
        <v>6</v>
      </c>
      <c r="F12" s="8"/>
      <c r="G12" s="222" t="s">
        <v>9</v>
      </c>
      <c r="H12" s="222" t="s">
        <v>10</v>
      </c>
      <c r="I12" s="8"/>
      <c r="J12" s="222" t="s">
        <v>9</v>
      </c>
      <c r="K12" s="222" t="s">
        <v>10</v>
      </c>
      <c r="L12" s="8"/>
      <c r="M12" s="222" t="s">
        <v>9</v>
      </c>
      <c r="N12" s="222" t="s">
        <v>10</v>
      </c>
      <c r="O12" s="8"/>
      <c r="P12" s="222" t="s">
        <v>9</v>
      </c>
      <c r="Q12" s="222" t="s">
        <v>10</v>
      </c>
      <c r="R12" s="8" t="s">
        <v>39</v>
      </c>
      <c r="S12" s="172" t="s">
        <v>38</v>
      </c>
      <c r="T12" s="172" t="s">
        <v>37</v>
      </c>
      <c r="U12" s="172" t="s">
        <v>34</v>
      </c>
      <c r="V12" s="172" t="s">
        <v>35</v>
      </c>
      <c r="W12" s="172" t="s">
        <v>36</v>
      </c>
      <c r="X12" s="231" t="s">
        <v>42</v>
      </c>
      <c r="Y12" s="231"/>
      <c r="Z12" s="231"/>
      <c r="AA12" s="2"/>
    </row>
    <row r="13" spans="1:27" ht="12.75">
      <c r="A13" s="233"/>
      <c r="B13" s="226"/>
      <c r="C13" s="226"/>
      <c r="D13" s="226"/>
      <c r="E13" s="226"/>
      <c r="F13" s="8"/>
      <c r="G13" s="222"/>
      <c r="H13" s="222"/>
      <c r="I13" s="8" t="s">
        <v>8</v>
      </c>
      <c r="J13" s="222"/>
      <c r="K13" s="222"/>
      <c r="L13" s="8" t="s">
        <v>8</v>
      </c>
      <c r="M13" s="222"/>
      <c r="N13" s="222"/>
      <c r="O13" s="8" t="s">
        <v>8</v>
      </c>
      <c r="P13" s="222"/>
      <c r="Q13" s="222"/>
      <c r="R13" s="8"/>
      <c r="S13" s="48"/>
      <c r="T13" s="48"/>
      <c r="U13" s="48"/>
      <c r="V13" s="48"/>
      <c r="W13" s="49"/>
      <c r="X13" s="231"/>
      <c r="Y13" s="231"/>
      <c r="Z13" s="231"/>
      <c r="AA13" s="2"/>
    </row>
    <row r="14" spans="1:27" ht="42">
      <c r="A14" s="233"/>
      <c r="B14" s="226"/>
      <c r="C14" s="226"/>
      <c r="D14" s="226"/>
      <c r="E14" s="226"/>
      <c r="F14" s="50"/>
      <c r="G14" s="50">
        <v>7</v>
      </c>
      <c r="H14" s="50">
        <v>8</v>
      </c>
      <c r="I14" s="50">
        <v>6</v>
      </c>
      <c r="J14" s="50">
        <v>7</v>
      </c>
      <c r="K14" s="50">
        <v>8</v>
      </c>
      <c r="L14" s="50">
        <v>6</v>
      </c>
      <c r="M14" s="50">
        <v>7</v>
      </c>
      <c r="N14" s="50">
        <v>8</v>
      </c>
      <c r="O14" s="51"/>
      <c r="P14" s="51"/>
      <c r="Q14" s="51"/>
      <c r="R14" s="51"/>
      <c r="S14" s="173">
        <v>6</v>
      </c>
      <c r="T14" s="173">
        <v>7</v>
      </c>
      <c r="U14" s="173"/>
      <c r="V14" s="173">
        <v>8</v>
      </c>
      <c r="W14" s="49"/>
      <c r="X14" s="8" t="s">
        <v>8</v>
      </c>
      <c r="Y14" s="8" t="s">
        <v>54</v>
      </c>
      <c r="Z14" s="8" t="s">
        <v>10</v>
      </c>
      <c r="AA14" s="2"/>
    </row>
    <row r="15" spans="1:27" ht="15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174"/>
      <c r="S15" s="174"/>
      <c r="T15" s="174"/>
      <c r="U15" s="174"/>
      <c r="V15" s="20"/>
      <c r="W15" s="58">
        <v>6</v>
      </c>
      <c r="X15" s="58">
        <v>6</v>
      </c>
      <c r="Y15" s="58">
        <v>7</v>
      </c>
      <c r="Z15" s="58">
        <v>8</v>
      </c>
      <c r="AA15" s="2"/>
    </row>
    <row r="16" spans="1:86" ht="15.75">
      <c r="A16" s="76" t="s">
        <v>11</v>
      </c>
      <c r="B16" s="77" t="s">
        <v>21</v>
      </c>
      <c r="C16" s="77" t="s">
        <v>28</v>
      </c>
      <c r="D16" s="77" t="s">
        <v>25</v>
      </c>
      <c r="E16" s="77" t="s">
        <v>23</v>
      </c>
      <c r="F16" s="83">
        <f>L16</f>
        <v>19781.6</v>
      </c>
      <c r="G16" s="83" t="e">
        <f>#REF!+#REF!+G21+#REF!+#REF!+G33+G41+#REF!</f>
        <v>#REF!</v>
      </c>
      <c r="H16" s="83" t="e">
        <f>#REF!+#REF!+H21+#REF!+#REF!+H33+H41+#REF!</f>
        <v>#REF!</v>
      </c>
      <c r="I16" s="83" t="e">
        <f>#REF!+#REF!+I21+#REF!+#REF!+I33+I41+#REF!</f>
        <v>#REF!</v>
      </c>
      <c r="J16" s="83" t="e">
        <f>#REF!+#REF!+J21+#REF!+#REF!+J33+J41+#REF!</f>
        <v>#REF!</v>
      </c>
      <c r="K16" s="83" t="e">
        <f>#REF!+#REF!+K21+#REF!+#REF!+K33+K41+#REF!</f>
        <v>#REF!</v>
      </c>
      <c r="L16" s="83">
        <v>19781.6</v>
      </c>
      <c r="M16" s="83">
        <v>18291.5</v>
      </c>
      <c r="N16" s="83">
        <v>1490.1</v>
      </c>
      <c r="O16" s="83" t="e">
        <f>#REF!+#REF!+O21+#REF!+#REF!+O33+O41+#REF!</f>
        <v>#REF!</v>
      </c>
      <c r="P16" s="83" t="e">
        <f>#REF!+#REF!+P21+#REF!+#REF!+P33+P41+#REF!</f>
        <v>#REF!</v>
      </c>
      <c r="Q16" s="83" t="e">
        <f>#REF!+#REF!+Q21+#REF!+#REF!+Q33+Q41+#REF!</f>
        <v>#REF!</v>
      </c>
      <c r="R16" s="176" t="e">
        <f>#REF!+#REF!+R21+#REF!+R33+R41+#REF!</f>
        <v>#REF!</v>
      </c>
      <c r="S16" s="176" t="e">
        <f>#REF!+#REF!+S21+#REF!+S33+S41+#REF!</f>
        <v>#REF!</v>
      </c>
      <c r="T16" s="176" t="e">
        <f>#REF!+#REF!+T21+#REF!+T33+T41+#REF!</f>
        <v>#REF!</v>
      </c>
      <c r="U16" s="176" t="e">
        <f>#REF!+#REF!+U21+#REF!+U33+U41+#REF!</f>
        <v>#REF!</v>
      </c>
      <c r="V16" s="176" t="e">
        <f>#REF!+#REF!+V21+#REF!+V33+V41+#REF!</f>
        <v>#REF!</v>
      </c>
      <c r="W16" s="176" t="e">
        <f>#REF!+#REF!+W21+#REF!+W33+W41+#REF!</f>
        <v>#REF!</v>
      </c>
      <c r="X16" s="177">
        <f>X21+X29+X33+X41+X17</f>
        <v>2338.81</v>
      </c>
      <c r="Y16" s="177">
        <f>Y21+Y29+Y33+Y41+Y17</f>
        <v>2338.81</v>
      </c>
      <c r="Z16" s="177">
        <f>Z21+Z29+Z33+Z41+Z17</f>
        <v>0</v>
      </c>
      <c r="AA16" s="35" t="e">
        <f>#REF!+#REF!+AA21+#REF!+AA33+AA41+#REF!</f>
        <v>#REF!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63">
      <c r="A17" s="178" t="s">
        <v>12</v>
      </c>
      <c r="B17" s="37" t="s">
        <v>21</v>
      </c>
      <c r="C17" s="37" t="s">
        <v>22</v>
      </c>
      <c r="D17" s="37" t="s">
        <v>25</v>
      </c>
      <c r="E17" s="179" t="s">
        <v>23</v>
      </c>
      <c r="F17" s="33" t="e">
        <f>#REF!</f>
        <v>#REF!</v>
      </c>
      <c r="G17" s="33"/>
      <c r="H17" s="33"/>
      <c r="I17" s="33"/>
      <c r="J17" s="33"/>
      <c r="K17" s="32">
        <v>1102.3</v>
      </c>
      <c r="L17" s="32">
        <v>1102.3</v>
      </c>
      <c r="M17" s="32">
        <v>0</v>
      </c>
      <c r="N17" s="33"/>
      <c r="O17" s="33"/>
      <c r="P17" s="33"/>
      <c r="Q17" s="33" t="e">
        <f>#REF!</f>
        <v>#REF!</v>
      </c>
      <c r="R17" s="33" t="e">
        <f>#REF!</f>
        <v>#REF!</v>
      </c>
      <c r="S17" s="33" t="e">
        <f>#REF!</f>
        <v>#REF!</v>
      </c>
      <c r="T17" s="33" t="e">
        <f>#REF!</f>
        <v>#REF!</v>
      </c>
      <c r="U17" s="33" t="e">
        <f>#REF!</f>
        <v>#REF!</v>
      </c>
      <c r="V17" s="33" t="e">
        <f>#REF!</f>
        <v>#REF!</v>
      </c>
      <c r="W17" s="33">
        <f aca="true" t="shared" si="0" ref="W17:Z19">W18</f>
        <v>1651</v>
      </c>
      <c r="X17" s="33">
        <f t="shared" si="0"/>
        <v>825.5</v>
      </c>
      <c r="Y17" s="33">
        <f t="shared" si="0"/>
        <v>825.5</v>
      </c>
      <c r="Z17" s="33">
        <f t="shared" si="0"/>
        <v>0</v>
      </c>
      <c r="AA17" s="39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47.25">
      <c r="A18" s="128" t="s">
        <v>81</v>
      </c>
      <c r="B18" s="14" t="s">
        <v>21</v>
      </c>
      <c r="C18" s="14" t="s">
        <v>22</v>
      </c>
      <c r="D18" s="14" t="s">
        <v>82</v>
      </c>
      <c r="E18" s="14" t="s">
        <v>23</v>
      </c>
      <c r="F18" s="17" t="e">
        <f>F17</f>
        <v>#REF!</v>
      </c>
      <c r="G18" s="17">
        <f>G17</f>
        <v>0</v>
      </c>
      <c r="H18" s="17">
        <f>H17</f>
        <v>0</v>
      </c>
      <c r="I18" s="17">
        <f>I17</f>
        <v>0</v>
      </c>
      <c r="J18" s="17">
        <f>J17</f>
        <v>0</v>
      </c>
      <c r="K18" s="13">
        <v>1102.3</v>
      </c>
      <c r="L18" s="13">
        <v>1102.3</v>
      </c>
      <c r="M18" s="13">
        <v>0</v>
      </c>
      <c r="N18" s="17">
        <f>N17</f>
        <v>0</v>
      </c>
      <c r="O18" s="17">
        <f>O17</f>
        <v>0</v>
      </c>
      <c r="P18" s="17">
        <f>P17</f>
        <v>0</v>
      </c>
      <c r="Q18" s="15" t="e">
        <f>#REF!</f>
        <v>#REF!</v>
      </c>
      <c r="R18" s="15" t="e">
        <f>#REF!</f>
        <v>#REF!</v>
      </c>
      <c r="S18" s="15" t="e">
        <f>#REF!</f>
        <v>#REF!</v>
      </c>
      <c r="T18" s="15" t="e">
        <f>#REF!</f>
        <v>#REF!</v>
      </c>
      <c r="U18" s="15" t="e">
        <f>#REF!</f>
        <v>#REF!</v>
      </c>
      <c r="V18" s="15" t="e">
        <f>#REF!</f>
        <v>#REF!</v>
      </c>
      <c r="W18" s="15">
        <f t="shared" si="0"/>
        <v>1651</v>
      </c>
      <c r="X18" s="15">
        <f t="shared" si="0"/>
        <v>825.5</v>
      </c>
      <c r="Y18" s="15">
        <f t="shared" si="0"/>
        <v>825.5</v>
      </c>
      <c r="Z18" s="15">
        <f t="shared" si="0"/>
        <v>0</v>
      </c>
      <c r="AA18" s="39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5.75">
      <c r="A19" s="79" t="s">
        <v>13</v>
      </c>
      <c r="B19" s="14" t="s">
        <v>21</v>
      </c>
      <c r="C19" s="14" t="s">
        <v>22</v>
      </c>
      <c r="D19" s="14" t="s">
        <v>83</v>
      </c>
      <c r="E19" s="14" t="s">
        <v>23</v>
      </c>
      <c r="F19" s="17" t="e">
        <f>F17</f>
        <v>#REF!</v>
      </c>
      <c r="G19" s="17">
        <f>G17</f>
        <v>0</v>
      </c>
      <c r="H19" s="17">
        <f>H17</f>
        <v>0</v>
      </c>
      <c r="I19" s="17">
        <f>I17</f>
        <v>0</v>
      </c>
      <c r="J19" s="17">
        <f>J17</f>
        <v>0</v>
      </c>
      <c r="K19" s="13">
        <v>1102.3</v>
      </c>
      <c r="L19" s="13">
        <v>1102.3</v>
      </c>
      <c r="M19" s="13">
        <v>0</v>
      </c>
      <c r="N19" s="17">
        <f>N17</f>
        <v>0</v>
      </c>
      <c r="O19" s="17">
        <f>O17</f>
        <v>0</v>
      </c>
      <c r="P19" s="17">
        <f>P17</f>
        <v>0</v>
      </c>
      <c r="Q19" s="15" t="e">
        <f>#REF!</f>
        <v>#REF!</v>
      </c>
      <c r="R19" s="15" t="e">
        <f>#REF!</f>
        <v>#REF!</v>
      </c>
      <c r="S19" s="15" t="e">
        <f>#REF!</f>
        <v>#REF!</v>
      </c>
      <c r="T19" s="15" t="e">
        <f>#REF!</f>
        <v>#REF!</v>
      </c>
      <c r="U19" s="15" t="e">
        <f>#REF!</f>
        <v>#REF!</v>
      </c>
      <c r="V19" s="15" t="e">
        <f>#REF!</f>
        <v>#REF!</v>
      </c>
      <c r="W19" s="15">
        <f t="shared" si="0"/>
        <v>1651</v>
      </c>
      <c r="X19" s="15">
        <f t="shared" si="0"/>
        <v>825.5</v>
      </c>
      <c r="Y19" s="15">
        <f t="shared" si="0"/>
        <v>825.5</v>
      </c>
      <c r="Z19" s="15">
        <f t="shared" si="0"/>
        <v>0</v>
      </c>
      <c r="AA19" s="132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60">
      <c r="A20" s="131" t="s">
        <v>80</v>
      </c>
      <c r="B20" s="14" t="s">
        <v>21</v>
      </c>
      <c r="C20" s="14" t="s">
        <v>22</v>
      </c>
      <c r="D20" s="14" t="s">
        <v>83</v>
      </c>
      <c r="E20" s="147">
        <v>121</v>
      </c>
      <c r="F20" s="17"/>
      <c r="G20" s="17"/>
      <c r="H20" s="17"/>
      <c r="I20" s="17"/>
      <c r="J20" s="17"/>
      <c r="K20" s="17"/>
      <c r="L20" s="13"/>
      <c r="M20" s="13"/>
      <c r="N20" s="13"/>
      <c r="O20" s="17"/>
      <c r="P20" s="17"/>
      <c r="Q20" s="17"/>
      <c r="R20" s="17"/>
      <c r="S20" s="15"/>
      <c r="T20" s="15"/>
      <c r="U20" s="15"/>
      <c r="V20" s="16"/>
      <c r="W20" s="17">
        <f>X20+Y20</f>
        <v>1651</v>
      </c>
      <c r="X20" s="17">
        <v>825.5</v>
      </c>
      <c r="Y20" s="15">
        <v>825.5</v>
      </c>
      <c r="Z20" s="63"/>
      <c r="AA20" s="132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94.5">
      <c r="A21" s="146" t="s">
        <v>14</v>
      </c>
      <c r="B21" s="34" t="s">
        <v>21</v>
      </c>
      <c r="C21" s="34" t="s">
        <v>26</v>
      </c>
      <c r="D21" s="34" t="s">
        <v>25</v>
      </c>
      <c r="E21" s="34" t="s">
        <v>23</v>
      </c>
      <c r="F21" s="3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40"/>
      <c r="U21" s="140"/>
      <c r="V21" s="140"/>
      <c r="W21" s="141"/>
      <c r="X21" s="32">
        <f aca="true" t="shared" si="1" ref="X21:Z22">X22</f>
        <v>1371.6</v>
      </c>
      <c r="Y21" s="32">
        <f t="shared" si="1"/>
        <v>1371.6</v>
      </c>
      <c r="Z21" s="32">
        <f t="shared" si="1"/>
        <v>0</v>
      </c>
      <c r="AA21" s="39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47.25">
      <c r="A22" s="128" t="s">
        <v>126</v>
      </c>
      <c r="B22" s="14" t="s">
        <v>21</v>
      </c>
      <c r="C22" s="14" t="s">
        <v>26</v>
      </c>
      <c r="D22" s="14" t="s">
        <v>82</v>
      </c>
      <c r="E22" s="18" t="s">
        <v>23</v>
      </c>
      <c r="F22" s="14"/>
      <c r="G22" s="17"/>
      <c r="H22" s="17"/>
      <c r="I22" s="17"/>
      <c r="J22" s="17"/>
      <c r="K22" s="17"/>
      <c r="L22" s="17"/>
      <c r="M22" s="13"/>
      <c r="N22" s="13"/>
      <c r="O22" s="13"/>
      <c r="P22" s="17"/>
      <c r="Q22" s="17"/>
      <c r="R22" s="17"/>
      <c r="S22" s="17"/>
      <c r="T22" s="15"/>
      <c r="U22" s="15"/>
      <c r="V22" s="15"/>
      <c r="W22" s="16"/>
      <c r="X22" s="17">
        <f t="shared" si="1"/>
        <v>1371.6</v>
      </c>
      <c r="Y22" s="17">
        <f t="shared" si="1"/>
        <v>1371.6</v>
      </c>
      <c r="Z22" s="17">
        <f t="shared" si="1"/>
        <v>0</v>
      </c>
      <c r="AA22" s="39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47.25">
      <c r="A23" s="79" t="s">
        <v>84</v>
      </c>
      <c r="B23" s="14" t="s">
        <v>21</v>
      </c>
      <c r="C23" s="14" t="s">
        <v>26</v>
      </c>
      <c r="D23" s="14" t="s">
        <v>85</v>
      </c>
      <c r="E23" s="14" t="s">
        <v>23</v>
      </c>
      <c r="F23" s="17" t="e">
        <f>#REF!</f>
        <v>#REF!</v>
      </c>
      <c r="G23" s="17" t="e">
        <f>#REF!</f>
        <v>#REF!</v>
      </c>
      <c r="H23" s="17" t="e">
        <f>#REF!</f>
        <v>#REF!</v>
      </c>
      <c r="I23" s="17" t="e">
        <f>#REF!</f>
        <v>#REF!</v>
      </c>
      <c r="J23" s="17" t="e">
        <f>#REF!</f>
        <v>#REF!</v>
      </c>
      <c r="K23" s="17" t="e">
        <f>#REF!</f>
        <v>#REF!</v>
      </c>
      <c r="L23" s="17">
        <v>5481.1</v>
      </c>
      <c r="M23" s="17">
        <v>5481.1</v>
      </c>
      <c r="N23" s="17">
        <v>0</v>
      </c>
      <c r="O23" s="17" t="e">
        <f>#REF!</f>
        <v>#REF!</v>
      </c>
      <c r="P23" s="17" t="e">
        <f>#REF!</f>
        <v>#REF!</v>
      </c>
      <c r="Q23" s="17" t="e">
        <f>#REF!</f>
        <v>#REF!</v>
      </c>
      <c r="R23" s="15" t="e">
        <f>#REF!</f>
        <v>#REF!</v>
      </c>
      <c r="S23" s="15" t="e">
        <f>#REF!</f>
        <v>#REF!</v>
      </c>
      <c r="T23" s="15" t="e">
        <f>#REF!</f>
        <v>#REF!</v>
      </c>
      <c r="U23" s="15" t="e">
        <f>#REF!</f>
        <v>#REF!</v>
      </c>
      <c r="V23" s="15" t="e">
        <f>#REF!</f>
        <v>#REF!</v>
      </c>
      <c r="W23" s="15" t="e">
        <f>#REF!</f>
        <v>#REF!</v>
      </c>
      <c r="X23" s="15">
        <f>X24+X25+X27+X28+X26</f>
        <v>1371.6</v>
      </c>
      <c r="Y23" s="15">
        <f>Y24+Y25+Y27+Y28+Y26</f>
        <v>1371.6</v>
      </c>
      <c r="Z23" s="15">
        <f>Z24+Z25+Z27+Z28+Z26</f>
        <v>0</v>
      </c>
      <c r="AA23" s="3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60">
      <c r="A24" s="131" t="s">
        <v>80</v>
      </c>
      <c r="B24" s="14" t="s">
        <v>21</v>
      </c>
      <c r="C24" s="14" t="s">
        <v>26</v>
      </c>
      <c r="D24" s="14" t="s">
        <v>85</v>
      </c>
      <c r="E24" s="14" t="s">
        <v>59</v>
      </c>
      <c r="F24" s="14" t="s">
        <v>59</v>
      </c>
      <c r="G24" s="17"/>
      <c r="H24" s="17"/>
      <c r="I24" s="17"/>
      <c r="J24" s="17"/>
      <c r="K24" s="17"/>
      <c r="L24" s="17"/>
      <c r="M24" s="13"/>
      <c r="N24" s="13"/>
      <c r="O24" s="13"/>
      <c r="P24" s="17"/>
      <c r="Q24" s="17"/>
      <c r="R24" s="17"/>
      <c r="S24" s="17"/>
      <c r="T24" s="15"/>
      <c r="U24" s="15"/>
      <c r="V24" s="15"/>
      <c r="W24" s="16"/>
      <c r="X24" s="17">
        <v>1149.5</v>
      </c>
      <c r="Y24" s="17">
        <v>1149.5</v>
      </c>
      <c r="Z24" s="15"/>
      <c r="AA24" s="3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66">
      <c r="A25" s="145" t="s">
        <v>86</v>
      </c>
      <c r="B25" s="14" t="s">
        <v>21</v>
      </c>
      <c r="C25" s="14" t="s">
        <v>26</v>
      </c>
      <c r="D25" s="14" t="s">
        <v>85</v>
      </c>
      <c r="E25" s="14" t="s">
        <v>60</v>
      </c>
      <c r="F25" s="14" t="s">
        <v>60</v>
      </c>
      <c r="G25" s="17"/>
      <c r="H25" s="17"/>
      <c r="I25" s="17"/>
      <c r="J25" s="17"/>
      <c r="K25" s="17"/>
      <c r="L25" s="17"/>
      <c r="M25" s="13"/>
      <c r="N25" s="13"/>
      <c r="O25" s="13"/>
      <c r="P25" s="17"/>
      <c r="Q25" s="17"/>
      <c r="R25" s="17"/>
      <c r="S25" s="17"/>
      <c r="T25" s="15"/>
      <c r="U25" s="15"/>
      <c r="V25" s="15"/>
      <c r="W25" s="16"/>
      <c r="X25" s="17">
        <v>1</v>
      </c>
      <c r="Y25" s="17">
        <v>1</v>
      </c>
      <c r="Z25" s="15"/>
      <c r="AA25" s="39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45">
      <c r="A26" s="131" t="s">
        <v>87</v>
      </c>
      <c r="B26" s="14" t="s">
        <v>21</v>
      </c>
      <c r="C26" s="14" t="s">
        <v>26</v>
      </c>
      <c r="D26" s="14" t="s">
        <v>85</v>
      </c>
      <c r="E26" s="14" t="s">
        <v>61</v>
      </c>
      <c r="F26" s="14" t="s">
        <v>61</v>
      </c>
      <c r="G26" s="17"/>
      <c r="H26" s="17"/>
      <c r="I26" s="17"/>
      <c r="J26" s="17"/>
      <c r="K26" s="17"/>
      <c r="L26" s="17"/>
      <c r="M26" s="13"/>
      <c r="N26" s="13"/>
      <c r="O26" s="13"/>
      <c r="P26" s="17"/>
      <c r="Q26" s="17"/>
      <c r="R26" s="17"/>
      <c r="S26" s="17"/>
      <c r="T26" s="15"/>
      <c r="U26" s="15"/>
      <c r="V26" s="15"/>
      <c r="W26" s="16"/>
      <c r="X26" s="17">
        <f>Y26+Z26</f>
        <v>210.1</v>
      </c>
      <c r="Y26" s="17">
        <v>210.1</v>
      </c>
      <c r="Z26" s="15"/>
      <c r="AA26" s="39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30.75" thickBot="1">
      <c r="A27" s="115" t="s">
        <v>57</v>
      </c>
      <c r="B27" s="14" t="s">
        <v>21</v>
      </c>
      <c r="C27" s="14" t="s">
        <v>26</v>
      </c>
      <c r="D27" s="14" t="s">
        <v>85</v>
      </c>
      <c r="E27" s="14" t="s">
        <v>62</v>
      </c>
      <c r="F27" s="17"/>
      <c r="G27" s="17"/>
      <c r="H27" s="17"/>
      <c r="I27" s="17"/>
      <c r="J27" s="17"/>
      <c r="K27" s="17"/>
      <c r="L27" s="13"/>
      <c r="M27" s="13"/>
      <c r="N27" s="13"/>
      <c r="O27" s="17"/>
      <c r="P27" s="17"/>
      <c r="Q27" s="17"/>
      <c r="R27" s="17"/>
      <c r="S27" s="15"/>
      <c r="T27" s="15"/>
      <c r="U27" s="15"/>
      <c r="V27" s="16"/>
      <c r="W27" s="61"/>
      <c r="X27" s="17">
        <v>6</v>
      </c>
      <c r="Y27" s="15">
        <v>6</v>
      </c>
      <c r="Z27" s="63"/>
      <c r="AA27" s="3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30">
      <c r="A28" s="131" t="s">
        <v>88</v>
      </c>
      <c r="B28" s="14" t="s">
        <v>21</v>
      </c>
      <c r="C28" s="14" t="s">
        <v>26</v>
      </c>
      <c r="D28" s="14" t="s">
        <v>85</v>
      </c>
      <c r="E28" s="14" t="s">
        <v>63</v>
      </c>
      <c r="F28" s="14" t="s">
        <v>63</v>
      </c>
      <c r="G28" s="17"/>
      <c r="H28" s="17"/>
      <c r="I28" s="17"/>
      <c r="J28" s="17"/>
      <c r="K28" s="17"/>
      <c r="L28" s="17"/>
      <c r="M28" s="13"/>
      <c r="N28" s="13"/>
      <c r="O28" s="13"/>
      <c r="P28" s="17"/>
      <c r="Q28" s="17"/>
      <c r="R28" s="17"/>
      <c r="S28" s="17"/>
      <c r="T28" s="15"/>
      <c r="U28" s="15"/>
      <c r="V28" s="15"/>
      <c r="W28" s="16"/>
      <c r="X28" s="17">
        <v>5</v>
      </c>
      <c r="Y28" s="17">
        <v>5</v>
      </c>
      <c r="Z28" s="15"/>
      <c r="AA28" s="39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78.75">
      <c r="A29" s="56" t="s">
        <v>15</v>
      </c>
      <c r="B29" s="37" t="s">
        <v>21</v>
      </c>
      <c r="C29" s="37" t="s">
        <v>27</v>
      </c>
      <c r="D29" s="37" t="s">
        <v>25</v>
      </c>
      <c r="E29" s="37" t="s">
        <v>23</v>
      </c>
      <c r="F29" s="33">
        <v>3868.9</v>
      </c>
      <c r="G29" s="33">
        <v>3820</v>
      </c>
      <c r="H29" s="33">
        <v>48.9</v>
      </c>
      <c r="I29" s="33"/>
      <c r="J29" s="33"/>
      <c r="K29" s="33"/>
      <c r="L29" s="32">
        <v>3868.9</v>
      </c>
      <c r="M29" s="32">
        <v>3820</v>
      </c>
      <c r="N29" s="32">
        <v>48.9</v>
      </c>
      <c r="O29" s="33">
        <v>111</v>
      </c>
      <c r="P29" s="33">
        <v>111</v>
      </c>
      <c r="Q29" s="33"/>
      <c r="R29" s="33" t="e">
        <f>#REF!+#REF!</f>
        <v>#REF!</v>
      </c>
      <c r="S29" s="33" t="e">
        <f>#REF!+#REF!</f>
        <v>#REF!</v>
      </c>
      <c r="T29" s="33" t="e">
        <f>#REF!+#REF!</f>
        <v>#REF!</v>
      </c>
      <c r="U29" s="33" t="e">
        <f>#REF!+#REF!</f>
        <v>#REF!</v>
      </c>
      <c r="V29" s="33" t="e">
        <f>#REF!+#REF!</f>
        <v>#REF!</v>
      </c>
      <c r="W29" s="33" t="e">
        <f>#REF!+#REF!</f>
        <v>#REF!</v>
      </c>
      <c r="X29" s="33">
        <f aca="true" t="shared" si="2" ref="X29:Z31">X30</f>
        <v>87.71</v>
      </c>
      <c r="Y29" s="33">
        <f t="shared" si="2"/>
        <v>87.71</v>
      </c>
      <c r="Z29" s="33">
        <f t="shared" si="2"/>
        <v>0</v>
      </c>
      <c r="AA29" s="39"/>
      <c r="AB29" s="167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47.25">
      <c r="A30" s="79" t="s">
        <v>89</v>
      </c>
      <c r="B30" s="14" t="s">
        <v>21</v>
      </c>
      <c r="C30" s="14" t="s">
        <v>27</v>
      </c>
      <c r="D30" s="14" t="s">
        <v>82</v>
      </c>
      <c r="E30" s="18" t="s">
        <v>23</v>
      </c>
      <c r="F30" s="14"/>
      <c r="G30" s="17"/>
      <c r="H30" s="17"/>
      <c r="I30" s="17"/>
      <c r="J30" s="17"/>
      <c r="K30" s="17"/>
      <c r="L30" s="17"/>
      <c r="M30" s="13"/>
      <c r="N30" s="13"/>
      <c r="O30" s="13"/>
      <c r="P30" s="17"/>
      <c r="Q30" s="17"/>
      <c r="R30" s="17"/>
      <c r="S30" s="17"/>
      <c r="T30" s="15"/>
      <c r="U30" s="15"/>
      <c r="V30" s="15"/>
      <c r="W30" s="16"/>
      <c r="X30" s="17">
        <f t="shared" si="2"/>
        <v>87.71</v>
      </c>
      <c r="Y30" s="17">
        <f t="shared" si="2"/>
        <v>87.71</v>
      </c>
      <c r="Z30" s="17">
        <f t="shared" si="2"/>
        <v>0</v>
      </c>
      <c r="AA30" s="39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78.75">
      <c r="A31" s="79" t="s">
        <v>141</v>
      </c>
      <c r="B31" s="14" t="s">
        <v>21</v>
      </c>
      <c r="C31" s="14" t="s">
        <v>27</v>
      </c>
      <c r="D31" s="18" t="s">
        <v>149</v>
      </c>
      <c r="E31" s="84" t="s">
        <v>23</v>
      </c>
      <c r="F31" s="81" t="e">
        <f>#REF!</f>
        <v>#REF!</v>
      </c>
      <c r="G31" s="81" t="e">
        <f>#REF!</f>
        <v>#REF!</v>
      </c>
      <c r="H31" s="81" t="e">
        <f>#REF!</f>
        <v>#REF!</v>
      </c>
      <c r="I31" s="17">
        <f>I29</f>
        <v>0</v>
      </c>
      <c r="J31" s="17">
        <f>J29</f>
        <v>0</v>
      </c>
      <c r="K31" s="17">
        <f>K29</f>
        <v>0</v>
      </c>
      <c r="L31" s="13">
        <v>3868.9</v>
      </c>
      <c r="M31" s="13">
        <v>3820</v>
      </c>
      <c r="N31" s="13">
        <v>48.9</v>
      </c>
      <c r="O31" s="17">
        <f>O29</f>
        <v>111</v>
      </c>
      <c r="P31" s="17">
        <f>P29</f>
        <v>111</v>
      </c>
      <c r="Q31" s="17">
        <f>Q29</f>
        <v>0</v>
      </c>
      <c r="R31" s="15" t="e">
        <f>#REF!</f>
        <v>#REF!</v>
      </c>
      <c r="S31" s="15" t="e">
        <f>#REF!</f>
        <v>#REF!</v>
      </c>
      <c r="T31" s="15" t="e">
        <f>#REF!</f>
        <v>#REF!</v>
      </c>
      <c r="U31" s="15" t="e">
        <f>#REF!</f>
        <v>#REF!</v>
      </c>
      <c r="V31" s="15" t="e">
        <f>#REF!</f>
        <v>#REF!</v>
      </c>
      <c r="W31" s="15" t="e">
        <f>#REF!</f>
        <v>#REF!</v>
      </c>
      <c r="X31" s="15">
        <f t="shared" si="2"/>
        <v>87.71</v>
      </c>
      <c r="Y31" s="15">
        <f t="shared" si="2"/>
        <v>87.71</v>
      </c>
      <c r="Z31" s="15">
        <f t="shared" si="2"/>
        <v>0</v>
      </c>
      <c r="AA31" s="39"/>
      <c r="AB31" s="130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31.5">
      <c r="A32" s="78" t="s">
        <v>64</v>
      </c>
      <c r="B32" s="14" t="s">
        <v>21</v>
      </c>
      <c r="C32" s="14" t="s">
        <v>27</v>
      </c>
      <c r="D32" s="18" t="s">
        <v>149</v>
      </c>
      <c r="E32" s="80" t="s">
        <v>65</v>
      </c>
      <c r="F32" s="81"/>
      <c r="G32" s="81"/>
      <c r="H32" s="81"/>
      <c r="I32" s="17"/>
      <c r="J32" s="17"/>
      <c r="K32" s="17"/>
      <c r="L32" s="13"/>
      <c r="M32" s="13"/>
      <c r="N32" s="13"/>
      <c r="O32" s="17"/>
      <c r="P32" s="17"/>
      <c r="Q32" s="17"/>
      <c r="R32" s="17"/>
      <c r="S32" s="15"/>
      <c r="T32" s="15"/>
      <c r="U32" s="15"/>
      <c r="V32" s="16"/>
      <c r="W32" s="61"/>
      <c r="X32" s="17">
        <v>87.71</v>
      </c>
      <c r="Y32" s="15">
        <v>87.71</v>
      </c>
      <c r="Z32" s="63"/>
      <c r="AA32" s="39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5.75">
      <c r="A33" s="56" t="s">
        <v>16</v>
      </c>
      <c r="B33" s="37" t="s">
        <v>21</v>
      </c>
      <c r="C33" s="37" t="s">
        <v>2</v>
      </c>
      <c r="D33" s="37" t="s">
        <v>25</v>
      </c>
      <c r="E33" s="37" t="s">
        <v>23</v>
      </c>
      <c r="F33" s="33">
        <v>100</v>
      </c>
      <c r="G33" s="33">
        <v>100</v>
      </c>
      <c r="H33" s="33"/>
      <c r="I33" s="33"/>
      <c r="J33" s="33"/>
      <c r="K33" s="33"/>
      <c r="L33" s="32">
        <v>100</v>
      </c>
      <c r="M33" s="32">
        <v>100</v>
      </c>
      <c r="N33" s="32">
        <v>0</v>
      </c>
      <c r="O33" s="33"/>
      <c r="P33" s="33"/>
      <c r="Q33" s="33"/>
      <c r="R33" s="33" t="e">
        <f>#REF!</f>
        <v>#REF!</v>
      </c>
      <c r="S33" s="33" t="e">
        <f>#REF!</f>
        <v>#REF!</v>
      </c>
      <c r="T33" s="33" t="e">
        <f>#REF!</f>
        <v>#REF!</v>
      </c>
      <c r="U33" s="33" t="e">
        <f>#REF!</f>
        <v>#REF!</v>
      </c>
      <c r="V33" s="33" t="e">
        <f>#REF!</f>
        <v>#REF!</v>
      </c>
      <c r="W33" s="33" t="e">
        <f>#REF!</f>
        <v>#REF!</v>
      </c>
      <c r="X33" s="33">
        <f aca="true" t="shared" si="3" ref="X33:Z35">X34</f>
        <v>4</v>
      </c>
      <c r="Y33" s="33">
        <f t="shared" si="3"/>
        <v>4</v>
      </c>
      <c r="Z33" s="33">
        <f t="shared" si="3"/>
        <v>0</v>
      </c>
      <c r="AA33" s="39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47.25">
      <c r="A34" s="109" t="s">
        <v>90</v>
      </c>
      <c r="B34" s="14" t="s">
        <v>21</v>
      </c>
      <c r="C34" s="14" t="s">
        <v>2</v>
      </c>
      <c r="D34" s="14" t="s">
        <v>82</v>
      </c>
      <c r="E34" s="14" t="s">
        <v>23</v>
      </c>
      <c r="F34" s="15"/>
      <c r="G34" s="15"/>
      <c r="H34" s="15"/>
      <c r="I34" s="15"/>
      <c r="J34" s="15"/>
      <c r="K34" s="15"/>
      <c r="L34" s="13"/>
      <c r="M34" s="13"/>
      <c r="N34" s="13"/>
      <c r="O34" s="15"/>
      <c r="P34" s="15"/>
      <c r="Q34" s="15"/>
      <c r="R34" s="15"/>
      <c r="S34" s="15"/>
      <c r="T34" s="15"/>
      <c r="U34" s="15"/>
      <c r="V34" s="15"/>
      <c r="W34" s="15"/>
      <c r="X34" s="15">
        <f t="shared" si="3"/>
        <v>4</v>
      </c>
      <c r="Y34" s="15">
        <f t="shared" si="3"/>
        <v>4</v>
      </c>
      <c r="Z34" s="15">
        <f t="shared" si="3"/>
        <v>0</v>
      </c>
      <c r="AA34" s="39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31.5">
      <c r="A35" s="54" t="s">
        <v>91</v>
      </c>
      <c r="B35" s="14" t="s">
        <v>21</v>
      </c>
      <c r="C35" s="14" t="s">
        <v>2</v>
      </c>
      <c r="D35" s="14" t="s">
        <v>92</v>
      </c>
      <c r="E35" s="14" t="s">
        <v>23</v>
      </c>
      <c r="F35" s="15"/>
      <c r="G35" s="15"/>
      <c r="H35" s="15"/>
      <c r="I35" s="15"/>
      <c r="J35" s="15"/>
      <c r="K35" s="15"/>
      <c r="L35" s="13"/>
      <c r="M35" s="13"/>
      <c r="N35" s="13"/>
      <c r="O35" s="15"/>
      <c r="P35" s="15"/>
      <c r="Q35" s="15"/>
      <c r="R35" s="15"/>
      <c r="S35" s="15"/>
      <c r="T35" s="15"/>
      <c r="U35" s="15"/>
      <c r="V35" s="15"/>
      <c r="W35" s="15"/>
      <c r="X35" s="15">
        <f t="shared" si="3"/>
        <v>4</v>
      </c>
      <c r="Y35" s="15">
        <f t="shared" si="3"/>
        <v>4</v>
      </c>
      <c r="Z35" s="15">
        <f t="shared" si="3"/>
        <v>0</v>
      </c>
      <c r="AA35" s="39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47.25">
      <c r="A36" s="55" t="s">
        <v>132</v>
      </c>
      <c r="B36" s="14" t="s">
        <v>21</v>
      </c>
      <c r="C36" s="14" t="s">
        <v>2</v>
      </c>
      <c r="D36" s="14" t="s">
        <v>150</v>
      </c>
      <c r="E36" s="14" t="s">
        <v>23</v>
      </c>
      <c r="F36" s="15">
        <v>50</v>
      </c>
      <c r="G36" s="15">
        <v>50</v>
      </c>
      <c r="H36" s="15"/>
      <c r="I36" s="15"/>
      <c r="J36" s="15"/>
      <c r="K36" s="15"/>
      <c r="L36" s="13">
        <v>50</v>
      </c>
      <c r="M36" s="13">
        <v>50</v>
      </c>
      <c r="N36" s="13">
        <v>0</v>
      </c>
      <c r="O36" s="15"/>
      <c r="P36" s="15"/>
      <c r="Q36" s="15"/>
      <c r="R36" s="15" t="e">
        <f>#REF!</f>
        <v>#REF!</v>
      </c>
      <c r="S36" s="15" t="e">
        <f>#REF!</f>
        <v>#REF!</v>
      </c>
      <c r="T36" s="15" t="e">
        <f>#REF!</f>
        <v>#REF!</v>
      </c>
      <c r="U36" s="15" t="e">
        <f>#REF!</f>
        <v>#REF!</v>
      </c>
      <c r="V36" s="15" t="e">
        <f>#REF!</f>
        <v>#REF!</v>
      </c>
      <c r="W36" s="15" t="e">
        <f>#REF!</f>
        <v>#REF!</v>
      </c>
      <c r="X36" s="15">
        <f>X37+X39</f>
        <v>4</v>
      </c>
      <c r="Y36" s="15">
        <f>Y37+Y39</f>
        <v>4</v>
      </c>
      <c r="Z36" s="15">
        <f>Z37+Z39</f>
        <v>0</v>
      </c>
      <c r="AA36" s="39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78.75">
      <c r="A37" s="55" t="s">
        <v>130</v>
      </c>
      <c r="B37" s="14" t="s">
        <v>21</v>
      </c>
      <c r="C37" s="14" t="s">
        <v>2</v>
      </c>
      <c r="D37" s="14" t="s">
        <v>151</v>
      </c>
      <c r="E37" s="14" t="s">
        <v>23</v>
      </c>
      <c r="F37" s="15"/>
      <c r="G37" s="15"/>
      <c r="H37" s="15"/>
      <c r="I37" s="15"/>
      <c r="J37" s="15"/>
      <c r="K37" s="15"/>
      <c r="L37" s="13"/>
      <c r="M37" s="13"/>
      <c r="N37" s="13"/>
      <c r="O37" s="15"/>
      <c r="P37" s="15"/>
      <c r="Q37" s="15"/>
      <c r="R37" s="15"/>
      <c r="S37" s="15"/>
      <c r="T37" s="15"/>
      <c r="U37" s="15"/>
      <c r="V37" s="15"/>
      <c r="W37" s="15"/>
      <c r="X37" s="15">
        <f>X38</f>
        <v>2</v>
      </c>
      <c r="Y37" s="15">
        <f>Y38</f>
        <v>2</v>
      </c>
      <c r="Z37" s="15">
        <f>Z38</f>
        <v>0</v>
      </c>
      <c r="AA37" s="39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31.5">
      <c r="A38" s="55" t="s">
        <v>66</v>
      </c>
      <c r="B38" s="14" t="s">
        <v>21</v>
      </c>
      <c r="C38" s="14" t="s">
        <v>2</v>
      </c>
      <c r="D38" s="14" t="s">
        <v>151</v>
      </c>
      <c r="E38" s="14" t="s">
        <v>23</v>
      </c>
      <c r="F38" s="15"/>
      <c r="G38" s="15"/>
      <c r="H38" s="15"/>
      <c r="I38" s="15"/>
      <c r="J38" s="15"/>
      <c r="K38" s="15"/>
      <c r="L38" s="13"/>
      <c r="M38" s="13"/>
      <c r="N38" s="13"/>
      <c r="O38" s="15"/>
      <c r="P38" s="15"/>
      <c r="Q38" s="15"/>
      <c r="R38" s="15"/>
      <c r="S38" s="15"/>
      <c r="T38" s="15"/>
      <c r="U38" s="15"/>
      <c r="V38" s="15"/>
      <c r="W38" s="15"/>
      <c r="X38" s="15">
        <v>2</v>
      </c>
      <c r="Y38" s="15">
        <v>2</v>
      </c>
      <c r="Z38" s="15"/>
      <c r="AA38" s="39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6">
      <c r="A39" s="55" t="s">
        <v>131</v>
      </c>
      <c r="B39" s="14" t="s">
        <v>21</v>
      </c>
      <c r="C39" s="14" t="s">
        <v>2</v>
      </c>
      <c r="D39" s="14" t="s">
        <v>152</v>
      </c>
      <c r="E39" s="14" t="s">
        <v>23</v>
      </c>
      <c r="F39" s="15">
        <v>30</v>
      </c>
      <c r="G39" s="15">
        <v>30</v>
      </c>
      <c r="H39" s="15"/>
      <c r="I39" s="15"/>
      <c r="J39" s="15"/>
      <c r="K39" s="15"/>
      <c r="L39" s="13">
        <v>30</v>
      </c>
      <c r="M39" s="13">
        <v>30</v>
      </c>
      <c r="N39" s="13">
        <v>0</v>
      </c>
      <c r="O39" s="15"/>
      <c r="P39" s="15"/>
      <c r="Q39" s="15"/>
      <c r="R39" s="15">
        <f>R40</f>
        <v>20</v>
      </c>
      <c r="S39" s="15">
        <f>S40</f>
        <v>20</v>
      </c>
      <c r="T39" s="15">
        <f>T40</f>
        <v>0</v>
      </c>
      <c r="U39" s="15">
        <f>U40</f>
        <v>0</v>
      </c>
      <c r="V39" s="16">
        <f>T39/S39</f>
        <v>0</v>
      </c>
      <c r="W39" s="62"/>
      <c r="X39" s="63">
        <f>X40</f>
        <v>2</v>
      </c>
      <c r="Y39" s="63">
        <f>Y40</f>
        <v>2</v>
      </c>
      <c r="Z39" s="63">
        <f>Z40</f>
        <v>0</v>
      </c>
      <c r="AA39" s="3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31.5">
      <c r="A40" s="55" t="s">
        <v>66</v>
      </c>
      <c r="B40" s="14" t="s">
        <v>21</v>
      </c>
      <c r="C40" s="14" t="s">
        <v>2</v>
      </c>
      <c r="D40" s="14" t="s">
        <v>152</v>
      </c>
      <c r="E40" s="14" t="s">
        <v>67</v>
      </c>
      <c r="F40" s="15">
        <v>30</v>
      </c>
      <c r="G40" s="15">
        <v>30</v>
      </c>
      <c r="H40" s="15"/>
      <c r="I40" s="15"/>
      <c r="J40" s="15"/>
      <c r="K40" s="15"/>
      <c r="L40" s="13">
        <v>30</v>
      </c>
      <c r="M40" s="13">
        <v>30</v>
      </c>
      <c r="N40" s="13">
        <v>0</v>
      </c>
      <c r="O40" s="15"/>
      <c r="P40" s="15"/>
      <c r="Q40" s="15"/>
      <c r="R40" s="15">
        <v>20</v>
      </c>
      <c r="S40" s="15">
        <v>20</v>
      </c>
      <c r="T40" s="15"/>
      <c r="U40" s="15">
        <f>N40+Q40</f>
        <v>0</v>
      </c>
      <c r="V40" s="16">
        <f>T40/S40</f>
        <v>0</v>
      </c>
      <c r="W40" s="61"/>
      <c r="X40" s="15">
        <v>2</v>
      </c>
      <c r="Y40" s="15">
        <v>2</v>
      </c>
      <c r="Z40" s="15"/>
      <c r="AA40" s="40"/>
      <c r="AC40" s="5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31.5">
      <c r="A41" s="56" t="s">
        <v>17</v>
      </c>
      <c r="B41" s="37" t="s">
        <v>21</v>
      </c>
      <c r="C41" s="37" t="s">
        <v>0</v>
      </c>
      <c r="D41" s="37" t="s">
        <v>25</v>
      </c>
      <c r="E41" s="37" t="s">
        <v>23</v>
      </c>
      <c r="F41" s="36" t="e">
        <f>#REF!+#REF!+F45+#REF!+#REF!+#REF!+#REF!</f>
        <v>#REF!</v>
      </c>
      <c r="G41" s="36" t="e">
        <f>#REF!+#REF!+G45+#REF!+#REF!+#REF!+#REF!</f>
        <v>#REF!</v>
      </c>
      <c r="H41" s="36" t="e">
        <f>#REF!+#REF!+H45+#REF!+#REF!+#REF!+#REF!</f>
        <v>#REF!</v>
      </c>
      <c r="I41" s="36" t="e">
        <f>#REF!+#REF!+I45+#REF!+#REF!+#REF!+#REF!</f>
        <v>#REF!</v>
      </c>
      <c r="J41" s="36" t="e">
        <f>#REF!+#REF!+J45+#REF!+#REF!+#REF!+#REF!</f>
        <v>#REF!</v>
      </c>
      <c r="K41" s="36" t="e">
        <f>#REF!+#REF!+K45+#REF!+#REF!+#REF!+#REF!</f>
        <v>#REF!</v>
      </c>
      <c r="L41" s="32">
        <v>8672.2</v>
      </c>
      <c r="M41" s="32">
        <v>7241.2</v>
      </c>
      <c r="N41" s="32">
        <v>1431</v>
      </c>
      <c r="O41" s="32" t="e">
        <f>#REF!+#REF!+#REF!+#REF!+#REF!+#REF!+#REF!</f>
        <v>#REF!</v>
      </c>
      <c r="P41" s="32" t="e">
        <f>#REF!+#REF!+#REF!+#REF!+#REF!+#REF!+#REF!</f>
        <v>#REF!</v>
      </c>
      <c r="Q41" s="32" t="e">
        <f>#REF!+#REF!+#REF!+#REF!+#REF!+#REF!+#REF!</f>
        <v>#REF!</v>
      </c>
      <c r="R41" s="33" t="e">
        <f>#REF!+#REF!+R42+#REF!+#REF!+#REF!+#REF!+#REF!</f>
        <v>#REF!</v>
      </c>
      <c r="S41" s="33" t="e">
        <f>#REF!+#REF!+S42+#REF!+#REF!+#REF!+#REF!+#REF!</f>
        <v>#REF!</v>
      </c>
      <c r="T41" s="33" t="e">
        <f>#REF!+#REF!+T42+#REF!+#REF!+#REF!+#REF!+#REF!</f>
        <v>#REF!</v>
      </c>
      <c r="U41" s="33" t="e">
        <f>#REF!+#REF!+U42+#REF!+#REF!+#REF!+#REF!+#REF!</f>
        <v>#REF!</v>
      </c>
      <c r="V41" s="33" t="e">
        <f>#REF!+#REF!+V42+#REF!+#REF!+#REF!+#REF!+#REF!</f>
        <v>#REF!</v>
      </c>
      <c r="W41" s="33" t="e">
        <f>#REF!+#REF!+W42+#REF!+#REF!+#REF!+#REF!+#REF!</f>
        <v>#REF!</v>
      </c>
      <c r="X41" s="33">
        <f>X42+X42</f>
        <v>50</v>
      </c>
      <c r="Y41" s="33">
        <f>Y42+Y42</f>
        <v>50</v>
      </c>
      <c r="Z41" s="33">
        <f>Z42+Z42</f>
        <v>0</v>
      </c>
      <c r="AA41" s="15" t="e">
        <f>#REF!+#REF!+AA42+#REF!+#REF!+#REF!+#REF!+#REF!+#REF!</f>
        <v>#REF!</v>
      </c>
      <c r="AC41" s="6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47.25">
      <c r="A42" s="109" t="s">
        <v>90</v>
      </c>
      <c r="B42" s="14" t="s">
        <v>21</v>
      </c>
      <c r="C42" s="14" t="s">
        <v>0</v>
      </c>
      <c r="D42" s="14" t="s">
        <v>82</v>
      </c>
      <c r="E42" s="14" t="s">
        <v>23</v>
      </c>
      <c r="F42" s="15">
        <v>50</v>
      </c>
      <c r="G42" s="15">
        <v>50</v>
      </c>
      <c r="H42" s="15"/>
      <c r="I42" s="15">
        <v>60</v>
      </c>
      <c r="J42" s="15">
        <v>60</v>
      </c>
      <c r="K42" s="15"/>
      <c r="L42" s="13">
        <v>110</v>
      </c>
      <c r="M42" s="13">
        <v>110</v>
      </c>
      <c r="N42" s="13">
        <v>0</v>
      </c>
      <c r="O42" s="15">
        <v>36</v>
      </c>
      <c r="P42" s="15">
        <v>36</v>
      </c>
      <c r="Q42" s="15"/>
      <c r="R42" s="15" t="e">
        <f>#REF!</f>
        <v>#REF!</v>
      </c>
      <c r="S42" s="15" t="e">
        <f>#REF!</f>
        <v>#REF!</v>
      </c>
      <c r="T42" s="15" t="e">
        <f>#REF!</f>
        <v>#REF!</v>
      </c>
      <c r="U42" s="15" t="e">
        <f>#REF!</f>
        <v>#REF!</v>
      </c>
      <c r="V42" s="15" t="e">
        <f>#REF!</f>
        <v>#REF!</v>
      </c>
      <c r="W42" s="15" t="e">
        <f>#REF!</f>
        <v>#REF!</v>
      </c>
      <c r="X42" s="15">
        <f>X45</f>
        <v>25</v>
      </c>
      <c r="Y42" s="15">
        <f>Y45</f>
        <v>25</v>
      </c>
      <c r="Z42" s="15">
        <f>Z45</f>
        <v>0</v>
      </c>
      <c r="AA42" s="15" t="e">
        <f>#REF!</f>
        <v>#REF!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31.5">
      <c r="A43" s="116" t="s">
        <v>95</v>
      </c>
      <c r="B43" s="14" t="s">
        <v>21</v>
      </c>
      <c r="C43" s="14" t="s">
        <v>0</v>
      </c>
      <c r="D43" s="14" t="s">
        <v>96</v>
      </c>
      <c r="E43" s="14" t="s">
        <v>23</v>
      </c>
      <c r="F43" s="15"/>
      <c r="G43" s="15"/>
      <c r="H43" s="15"/>
      <c r="I43" s="15"/>
      <c r="J43" s="15"/>
      <c r="K43" s="15"/>
      <c r="L43" s="13"/>
      <c r="M43" s="13"/>
      <c r="N43" s="13"/>
      <c r="O43" s="15"/>
      <c r="P43" s="15"/>
      <c r="Q43" s="15"/>
      <c r="R43" s="15"/>
      <c r="S43" s="15"/>
      <c r="T43" s="15"/>
      <c r="U43" s="15"/>
      <c r="V43" s="15"/>
      <c r="W43" s="15"/>
      <c r="X43" s="15">
        <f>X44</f>
        <v>25</v>
      </c>
      <c r="Y43" s="15">
        <f>Y44</f>
        <v>25</v>
      </c>
      <c r="Z43" s="15">
        <f>Z44</f>
        <v>0</v>
      </c>
      <c r="AA43" s="1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30">
      <c r="A44" s="131" t="s">
        <v>88</v>
      </c>
      <c r="B44" s="14" t="s">
        <v>21</v>
      </c>
      <c r="C44" s="14" t="s">
        <v>26</v>
      </c>
      <c r="D44" s="14" t="s">
        <v>96</v>
      </c>
      <c r="E44" s="14" t="s">
        <v>63</v>
      </c>
      <c r="F44" s="14" t="s">
        <v>63</v>
      </c>
      <c r="G44" s="17"/>
      <c r="H44" s="17"/>
      <c r="I44" s="17"/>
      <c r="J44" s="17"/>
      <c r="K44" s="17"/>
      <c r="L44" s="17"/>
      <c r="M44" s="13"/>
      <c r="N44" s="13"/>
      <c r="O44" s="13"/>
      <c r="P44" s="17"/>
      <c r="Q44" s="17"/>
      <c r="R44" s="17"/>
      <c r="S44" s="17"/>
      <c r="T44" s="15"/>
      <c r="U44" s="15"/>
      <c r="V44" s="15"/>
      <c r="W44" s="16"/>
      <c r="X44" s="63">
        <v>25</v>
      </c>
      <c r="Y44" s="17">
        <v>25</v>
      </c>
      <c r="Z44" s="15"/>
      <c r="AA44" s="1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47.25">
      <c r="A45" s="112" t="s">
        <v>93</v>
      </c>
      <c r="B45" s="14" t="s">
        <v>21</v>
      </c>
      <c r="C45" s="14" t="s">
        <v>0</v>
      </c>
      <c r="D45" s="14" t="s">
        <v>94</v>
      </c>
      <c r="E45" s="14" t="s">
        <v>23</v>
      </c>
      <c r="F45" s="15">
        <v>50</v>
      </c>
      <c r="G45" s="15">
        <v>50</v>
      </c>
      <c r="H45" s="15"/>
      <c r="I45" s="15">
        <v>60</v>
      </c>
      <c r="J45" s="15">
        <v>60</v>
      </c>
      <c r="K45" s="15"/>
      <c r="L45" s="13">
        <v>110</v>
      </c>
      <c r="M45" s="13">
        <v>110</v>
      </c>
      <c r="N45" s="13">
        <v>0</v>
      </c>
      <c r="O45" s="15">
        <v>36</v>
      </c>
      <c r="P45" s="15">
        <v>36</v>
      </c>
      <c r="Q45" s="15"/>
      <c r="R45" s="15" t="e">
        <f>#REF!</f>
        <v>#REF!</v>
      </c>
      <c r="S45" s="15" t="e">
        <f>#REF!</f>
        <v>#REF!</v>
      </c>
      <c r="T45" s="15" t="e">
        <f>#REF!</f>
        <v>#REF!</v>
      </c>
      <c r="U45" s="15" t="e">
        <f>#REF!</f>
        <v>#REF!</v>
      </c>
      <c r="V45" s="15" t="e">
        <f>#REF!</f>
        <v>#REF!</v>
      </c>
      <c r="W45" s="15" t="e">
        <f>#REF!</f>
        <v>#REF!</v>
      </c>
      <c r="X45" s="15">
        <f>X46</f>
        <v>25</v>
      </c>
      <c r="Y45" s="15">
        <f>Y46</f>
        <v>25</v>
      </c>
      <c r="Z45" s="15">
        <f>Z46</f>
        <v>0</v>
      </c>
      <c r="AA45" s="15" t="e">
        <f>#REF!</f>
        <v>#REF!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47.25">
      <c r="A46" s="116" t="s">
        <v>56</v>
      </c>
      <c r="B46" s="14" t="s">
        <v>21</v>
      </c>
      <c r="C46" s="14" t="s">
        <v>0</v>
      </c>
      <c r="D46" s="14" t="s">
        <v>94</v>
      </c>
      <c r="E46" s="14" t="s">
        <v>61</v>
      </c>
      <c r="F46" s="15"/>
      <c r="G46" s="17"/>
      <c r="H46" s="15"/>
      <c r="I46" s="17"/>
      <c r="J46" s="15"/>
      <c r="K46" s="15"/>
      <c r="L46" s="13"/>
      <c r="M46" s="13"/>
      <c r="N46" s="13"/>
      <c r="O46" s="15"/>
      <c r="P46" s="15"/>
      <c r="Q46" s="15"/>
      <c r="R46" s="15"/>
      <c r="S46" s="15"/>
      <c r="T46" s="15"/>
      <c r="U46" s="15"/>
      <c r="V46" s="16"/>
      <c r="W46" s="113"/>
      <c r="X46" s="63">
        <v>25</v>
      </c>
      <c r="Y46" s="63">
        <v>25</v>
      </c>
      <c r="Z46" s="63"/>
      <c r="AA46" s="39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5.75">
      <c r="A47" s="76" t="s">
        <v>45</v>
      </c>
      <c r="B47" s="77" t="s">
        <v>22</v>
      </c>
      <c r="C47" s="77" t="s">
        <v>28</v>
      </c>
      <c r="D47" s="77" t="s">
        <v>25</v>
      </c>
      <c r="E47" s="77" t="s">
        <v>23</v>
      </c>
      <c r="F47" s="92">
        <v>85.61</v>
      </c>
      <c r="G47" s="83"/>
      <c r="H47" s="92">
        <v>85.61</v>
      </c>
      <c r="I47" s="83"/>
      <c r="J47" s="92"/>
      <c r="K47" s="92"/>
      <c r="L47" s="83"/>
      <c r="M47" s="83"/>
      <c r="N47" s="83"/>
      <c r="O47" s="92"/>
      <c r="P47" s="92"/>
      <c r="Q47" s="92"/>
      <c r="R47" s="92"/>
      <c r="S47" s="92"/>
      <c r="T47" s="92"/>
      <c r="U47" s="92"/>
      <c r="V47" s="108"/>
      <c r="W47" s="91"/>
      <c r="X47" s="92">
        <f>X48</f>
        <v>98.78</v>
      </c>
      <c r="Y47" s="92">
        <f>Y48</f>
        <v>0</v>
      </c>
      <c r="Z47" s="92">
        <f>Z48</f>
        <v>98.78</v>
      </c>
      <c r="AA47" s="39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31.5">
      <c r="A48" s="161" t="s">
        <v>46</v>
      </c>
      <c r="B48" s="37" t="s">
        <v>22</v>
      </c>
      <c r="C48" s="37" t="s">
        <v>24</v>
      </c>
      <c r="D48" s="37" t="s">
        <v>25</v>
      </c>
      <c r="E48" s="37" t="s">
        <v>23</v>
      </c>
      <c r="F48" s="33">
        <v>85.61</v>
      </c>
      <c r="G48" s="36"/>
      <c r="H48" s="33">
        <v>85.61</v>
      </c>
      <c r="I48" s="36"/>
      <c r="J48" s="33"/>
      <c r="K48" s="33"/>
      <c r="L48" s="32"/>
      <c r="M48" s="32"/>
      <c r="N48" s="32"/>
      <c r="O48" s="33"/>
      <c r="P48" s="33"/>
      <c r="Q48" s="33"/>
      <c r="R48" s="33"/>
      <c r="S48" s="33"/>
      <c r="T48" s="33"/>
      <c r="U48" s="33"/>
      <c r="V48" s="162"/>
      <c r="W48" s="163"/>
      <c r="X48" s="33">
        <f>X50</f>
        <v>98.78</v>
      </c>
      <c r="Y48" s="33">
        <f>Y50</f>
        <v>0</v>
      </c>
      <c r="Z48" s="33">
        <f>Z50</f>
        <v>98.78</v>
      </c>
      <c r="AA48" s="39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47.25">
      <c r="A49" s="109" t="s">
        <v>89</v>
      </c>
      <c r="B49" s="14" t="s">
        <v>22</v>
      </c>
      <c r="C49" s="14" t="s">
        <v>24</v>
      </c>
      <c r="D49" s="14" t="s">
        <v>82</v>
      </c>
      <c r="E49" s="14" t="s">
        <v>23</v>
      </c>
      <c r="F49" s="15"/>
      <c r="G49" s="17"/>
      <c r="H49" s="15"/>
      <c r="I49" s="17"/>
      <c r="J49" s="15"/>
      <c r="K49" s="15"/>
      <c r="L49" s="13"/>
      <c r="M49" s="13"/>
      <c r="N49" s="13"/>
      <c r="O49" s="15"/>
      <c r="P49" s="15"/>
      <c r="Q49" s="15"/>
      <c r="R49" s="15"/>
      <c r="S49" s="15"/>
      <c r="T49" s="15"/>
      <c r="U49" s="15"/>
      <c r="V49" s="16"/>
      <c r="W49" s="61"/>
      <c r="X49" s="63">
        <f>X50</f>
        <v>98.78</v>
      </c>
      <c r="Y49" s="63">
        <f>Y50</f>
        <v>0</v>
      </c>
      <c r="Z49" s="63">
        <f>Z50</f>
        <v>98.78</v>
      </c>
      <c r="AA49" s="39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47.25">
      <c r="A50" s="55" t="s">
        <v>97</v>
      </c>
      <c r="B50" s="14" t="s">
        <v>22</v>
      </c>
      <c r="C50" s="14" t="s">
        <v>24</v>
      </c>
      <c r="D50" s="14" t="s">
        <v>98</v>
      </c>
      <c r="E50" s="14" t="s">
        <v>23</v>
      </c>
      <c r="F50" s="15">
        <v>85.61</v>
      </c>
      <c r="G50" s="17"/>
      <c r="H50" s="15">
        <v>85.61</v>
      </c>
      <c r="I50" s="17"/>
      <c r="J50" s="15"/>
      <c r="K50" s="15"/>
      <c r="L50" s="13"/>
      <c r="M50" s="13"/>
      <c r="N50" s="13"/>
      <c r="O50" s="15"/>
      <c r="P50" s="15"/>
      <c r="Q50" s="15"/>
      <c r="R50" s="15"/>
      <c r="S50" s="15"/>
      <c r="T50" s="15"/>
      <c r="U50" s="15"/>
      <c r="V50" s="16"/>
      <c r="W50" s="61"/>
      <c r="X50" s="63">
        <f>X51+X52</f>
        <v>98.78</v>
      </c>
      <c r="Y50" s="63">
        <f>Y51+Y52</f>
        <v>0</v>
      </c>
      <c r="Z50" s="63">
        <f>Z51+Z52</f>
        <v>98.78</v>
      </c>
      <c r="AA50" s="39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6.5" thickBot="1">
      <c r="A51" s="115" t="s">
        <v>55</v>
      </c>
      <c r="B51" s="14" t="s">
        <v>22</v>
      </c>
      <c r="C51" s="14" t="s">
        <v>24</v>
      </c>
      <c r="D51" s="14" t="s">
        <v>98</v>
      </c>
      <c r="E51" s="14" t="s">
        <v>59</v>
      </c>
      <c r="F51" s="15"/>
      <c r="G51" s="17"/>
      <c r="H51" s="15"/>
      <c r="I51" s="17"/>
      <c r="J51" s="15"/>
      <c r="K51" s="15"/>
      <c r="L51" s="13"/>
      <c r="M51" s="13"/>
      <c r="N51" s="13"/>
      <c r="O51" s="15"/>
      <c r="P51" s="15"/>
      <c r="Q51" s="15"/>
      <c r="R51" s="15"/>
      <c r="S51" s="15"/>
      <c r="T51" s="15"/>
      <c r="U51" s="15"/>
      <c r="V51" s="16"/>
      <c r="W51" s="61"/>
      <c r="X51" s="63">
        <v>86.1</v>
      </c>
      <c r="Y51" s="63"/>
      <c r="Z51" s="63">
        <v>86.1</v>
      </c>
      <c r="AA51" s="39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94.5">
      <c r="A52" s="55" t="s">
        <v>68</v>
      </c>
      <c r="B52" s="14" t="s">
        <v>22</v>
      </c>
      <c r="C52" s="14" t="s">
        <v>24</v>
      </c>
      <c r="D52" s="14" t="s">
        <v>98</v>
      </c>
      <c r="E52" s="14" t="s">
        <v>61</v>
      </c>
      <c r="F52" s="15"/>
      <c r="G52" s="17"/>
      <c r="H52" s="15"/>
      <c r="I52" s="17"/>
      <c r="J52" s="15"/>
      <c r="K52" s="15"/>
      <c r="L52" s="13"/>
      <c r="M52" s="13"/>
      <c r="N52" s="13"/>
      <c r="O52" s="15"/>
      <c r="P52" s="15"/>
      <c r="Q52" s="15"/>
      <c r="R52" s="15"/>
      <c r="S52" s="15"/>
      <c r="T52" s="15"/>
      <c r="U52" s="15"/>
      <c r="V52" s="16"/>
      <c r="W52" s="61"/>
      <c r="X52" s="63">
        <v>12.68</v>
      </c>
      <c r="Y52" s="63"/>
      <c r="Z52" s="63">
        <v>12.68</v>
      </c>
      <c r="AA52" s="39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63">
      <c r="A53" s="110" t="s">
        <v>47</v>
      </c>
      <c r="B53" s="75" t="s">
        <v>24</v>
      </c>
      <c r="C53" s="75" t="s">
        <v>28</v>
      </c>
      <c r="D53" s="75" t="s">
        <v>25</v>
      </c>
      <c r="E53" s="75" t="s">
        <v>23</v>
      </c>
      <c r="F53" s="38"/>
      <c r="G53" s="82"/>
      <c r="H53" s="38"/>
      <c r="I53" s="82"/>
      <c r="J53" s="38"/>
      <c r="K53" s="38"/>
      <c r="L53" s="83"/>
      <c r="M53" s="83"/>
      <c r="N53" s="83"/>
      <c r="O53" s="38"/>
      <c r="P53" s="38"/>
      <c r="Q53" s="38"/>
      <c r="R53" s="38"/>
      <c r="S53" s="38"/>
      <c r="T53" s="38"/>
      <c r="U53" s="38"/>
      <c r="V53" s="90"/>
      <c r="W53" s="91"/>
      <c r="X53" s="38">
        <f aca="true" t="shared" si="4" ref="X53:Z56">X54</f>
        <v>15</v>
      </c>
      <c r="Y53" s="38">
        <f t="shared" si="4"/>
        <v>15</v>
      </c>
      <c r="Z53" s="38">
        <f t="shared" si="4"/>
        <v>0</v>
      </c>
      <c r="AA53" s="39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63">
      <c r="A54" s="53" t="s">
        <v>48</v>
      </c>
      <c r="B54" s="37" t="s">
        <v>24</v>
      </c>
      <c r="C54" s="37" t="s">
        <v>30</v>
      </c>
      <c r="D54" s="37" t="s">
        <v>25</v>
      </c>
      <c r="E54" s="37" t="s">
        <v>23</v>
      </c>
      <c r="F54" s="33"/>
      <c r="G54" s="36"/>
      <c r="H54" s="33"/>
      <c r="I54" s="36"/>
      <c r="J54" s="33"/>
      <c r="K54" s="33"/>
      <c r="L54" s="32"/>
      <c r="M54" s="32"/>
      <c r="N54" s="32"/>
      <c r="O54" s="33"/>
      <c r="P54" s="33"/>
      <c r="Q54" s="33"/>
      <c r="R54" s="33"/>
      <c r="S54" s="33"/>
      <c r="T54" s="33"/>
      <c r="U54" s="33"/>
      <c r="V54" s="162"/>
      <c r="W54" s="163"/>
      <c r="X54" s="33">
        <f t="shared" si="4"/>
        <v>15</v>
      </c>
      <c r="Y54" s="33">
        <f t="shared" si="4"/>
        <v>15</v>
      </c>
      <c r="Z54" s="33">
        <f t="shared" si="4"/>
        <v>0</v>
      </c>
      <c r="AA54" s="39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47.25">
      <c r="A55" s="109" t="s">
        <v>90</v>
      </c>
      <c r="B55" s="14" t="s">
        <v>24</v>
      </c>
      <c r="C55" s="14" t="s">
        <v>30</v>
      </c>
      <c r="D55" s="111" t="s">
        <v>82</v>
      </c>
      <c r="E55" s="14" t="s">
        <v>23</v>
      </c>
      <c r="F55" s="15"/>
      <c r="G55" s="17"/>
      <c r="H55" s="15"/>
      <c r="I55" s="17"/>
      <c r="J55" s="15"/>
      <c r="K55" s="15"/>
      <c r="L55" s="13"/>
      <c r="M55" s="13"/>
      <c r="N55" s="13"/>
      <c r="O55" s="15"/>
      <c r="P55" s="15"/>
      <c r="Q55" s="15"/>
      <c r="R55" s="15"/>
      <c r="S55" s="15"/>
      <c r="T55" s="15"/>
      <c r="U55" s="15"/>
      <c r="V55" s="16"/>
      <c r="W55" s="61"/>
      <c r="X55" s="63">
        <f t="shared" si="4"/>
        <v>15</v>
      </c>
      <c r="Y55" s="63">
        <f t="shared" si="4"/>
        <v>15</v>
      </c>
      <c r="Z55" s="63">
        <f t="shared" si="4"/>
        <v>0</v>
      </c>
      <c r="AA55" s="39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78.75">
      <c r="A56" s="125" t="s">
        <v>49</v>
      </c>
      <c r="B56" s="14" t="s">
        <v>24</v>
      </c>
      <c r="C56" s="14" t="s">
        <v>30</v>
      </c>
      <c r="D56" s="175">
        <v>9992118</v>
      </c>
      <c r="E56" s="117" t="s">
        <v>23</v>
      </c>
      <c r="F56" s="118"/>
      <c r="G56" s="119"/>
      <c r="H56" s="118"/>
      <c r="I56" s="119"/>
      <c r="J56" s="118"/>
      <c r="K56" s="118"/>
      <c r="L56" s="120"/>
      <c r="M56" s="120"/>
      <c r="N56" s="120"/>
      <c r="O56" s="118"/>
      <c r="P56" s="118"/>
      <c r="Q56" s="118"/>
      <c r="R56" s="118"/>
      <c r="S56" s="118"/>
      <c r="T56" s="118"/>
      <c r="U56" s="118"/>
      <c r="V56" s="121"/>
      <c r="W56" s="122"/>
      <c r="X56" s="123">
        <f t="shared" si="4"/>
        <v>15</v>
      </c>
      <c r="Y56" s="123">
        <f t="shared" si="4"/>
        <v>15</v>
      </c>
      <c r="Z56" s="123">
        <f t="shared" si="4"/>
        <v>0</v>
      </c>
      <c r="AA56" s="39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94.5">
      <c r="A57" s="127" t="s">
        <v>68</v>
      </c>
      <c r="B57" s="14" t="s">
        <v>24</v>
      </c>
      <c r="C57" s="14" t="s">
        <v>30</v>
      </c>
      <c r="D57" s="175">
        <v>9992118</v>
      </c>
      <c r="E57" s="14" t="s">
        <v>61</v>
      </c>
      <c r="F57" s="15"/>
      <c r="G57" s="17"/>
      <c r="H57" s="15"/>
      <c r="I57" s="17"/>
      <c r="J57" s="15"/>
      <c r="K57" s="15"/>
      <c r="L57" s="13"/>
      <c r="M57" s="13"/>
      <c r="N57" s="13"/>
      <c r="O57" s="15"/>
      <c r="P57" s="15"/>
      <c r="Q57" s="15"/>
      <c r="R57" s="15"/>
      <c r="S57" s="15"/>
      <c r="T57" s="15"/>
      <c r="U57" s="15"/>
      <c r="V57" s="16"/>
      <c r="W57" s="61"/>
      <c r="X57" s="63">
        <v>15</v>
      </c>
      <c r="Y57" s="63">
        <v>15</v>
      </c>
      <c r="Z57" s="63"/>
      <c r="AA57" s="39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5.75">
      <c r="A58" s="76" t="s">
        <v>18</v>
      </c>
      <c r="B58" s="77" t="s">
        <v>26</v>
      </c>
      <c r="C58" s="77" t="s">
        <v>28</v>
      </c>
      <c r="D58" s="77" t="s">
        <v>25</v>
      </c>
      <c r="E58" s="77" t="s">
        <v>23</v>
      </c>
      <c r="F58" s="83" t="e">
        <f>#REF!</f>
        <v>#REF!</v>
      </c>
      <c r="G58" s="83" t="e">
        <f>#REF!</f>
        <v>#REF!</v>
      </c>
      <c r="H58" s="83" t="e">
        <f>#REF!</f>
        <v>#REF!</v>
      </c>
      <c r="I58" s="83" t="e">
        <f>#REF!</f>
        <v>#REF!</v>
      </c>
      <c r="J58" s="83" t="e">
        <f>#REF!</f>
        <v>#REF!</v>
      </c>
      <c r="K58" s="83" t="e">
        <f>#REF!</f>
        <v>#REF!</v>
      </c>
      <c r="L58" s="83">
        <v>486</v>
      </c>
      <c r="M58" s="83">
        <v>400</v>
      </c>
      <c r="N58" s="83">
        <v>86</v>
      </c>
      <c r="O58" s="83" t="e">
        <f>#REF!</f>
        <v>#REF!</v>
      </c>
      <c r="P58" s="83" t="e">
        <f>#REF!</f>
        <v>#REF!</v>
      </c>
      <c r="Q58" s="83" t="e">
        <f>#REF!</f>
        <v>#REF!</v>
      </c>
      <c r="R58" s="83" t="e">
        <f>#REF!</f>
        <v>#REF!</v>
      </c>
      <c r="S58" s="83" t="e">
        <f>#REF!</f>
        <v>#REF!</v>
      </c>
      <c r="T58" s="83" t="e">
        <f>#REF!</f>
        <v>#REF!</v>
      </c>
      <c r="U58" s="83" t="e">
        <f>#REF!</f>
        <v>#REF!</v>
      </c>
      <c r="V58" s="83" t="e">
        <f>#REF!</f>
        <v>#REF!</v>
      </c>
      <c r="W58" s="83" t="e">
        <f>#REF!</f>
        <v>#REF!</v>
      </c>
      <c r="X58" s="83">
        <f>X59</f>
        <v>840</v>
      </c>
      <c r="Y58" s="83">
        <f>Y59</f>
        <v>840</v>
      </c>
      <c r="Z58" s="83">
        <f>Z59</f>
        <v>0</v>
      </c>
      <c r="AA58" s="32" t="e">
        <f>#REF!</f>
        <v>#REF!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31.5">
      <c r="A59" s="158" t="s">
        <v>142</v>
      </c>
      <c r="B59" s="34" t="s">
        <v>26</v>
      </c>
      <c r="C59" s="34" t="s">
        <v>30</v>
      </c>
      <c r="D59" s="34" t="s">
        <v>25</v>
      </c>
      <c r="E59" s="34" t="s">
        <v>23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>
        <f>X64+X61</f>
        <v>840</v>
      </c>
      <c r="Y59" s="32">
        <f>Y64+Y61</f>
        <v>840</v>
      </c>
      <c r="Z59" s="32">
        <f>Z64+Z61</f>
        <v>0</v>
      </c>
      <c r="AA59" s="32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47.25">
      <c r="A60" s="109" t="s">
        <v>89</v>
      </c>
      <c r="B60" s="14" t="s">
        <v>26</v>
      </c>
      <c r="C60" s="14" t="s">
        <v>30</v>
      </c>
      <c r="D60" s="14" t="s">
        <v>82</v>
      </c>
      <c r="E60" s="14" t="s">
        <v>23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>
        <f>X61</f>
        <v>840</v>
      </c>
      <c r="Y60" s="17">
        <f>Y61</f>
        <v>840</v>
      </c>
      <c r="Z60" s="17">
        <f>Z61</f>
        <v>0</v>
      </c>
      <c r="AA60" s="32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5.75">
      <c r="A61" s="109" t="s">
        <v>99</v>
      </c>
      <c r="B61" s="14" t="s">
        <v>26</v>
      </c>
      <c r="C61" s="14" t="s">
        <v>30</v>
      </c>
      <c r="D61" s="14" t="s">
        <v>100</v>
      </c>
      <c r="E61" s="14" t="s">
        <v>23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f>X62+X64</f>
        <v>840</v>
      </c>
      <c r="Y61" s="17">
        <f>Y62+Y64</f>
        <v>840</v>
      </c>
      <c r="Z61" s="17">
        <f>Z62+Z64</f>
        <v>0</v>
      </c>
      <c r="AA61" s="32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45.75" thickBot="1">
      <c r="A62" s="126" t="s">
        <v>101</v>
      </c>
      <c r="B62" s="14" t="s">
        <v>26</v>
      </c>
      <c r="C62" s="14" t="s">
        <v>30</v>
      </c>
      <c r="D62" s="14" t="s">
        <v>102</v>
      </c>
      <c r="E62" s="14" t="s">
        <v>23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>
        <f>X63</f>
        <v>840</v>
      </c>
      <c r="Y62" s="17">
        <f>Y63</f>
        <v>840</v>
      </c>
      <c r="Z62" s="17">
        <f>Z63</f>
        <v>0</v>
      </c>
      <c r="AA62" s="3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63.75" customHeight="1">
      <c r="A63" s="127" t="s">
        <v>68</v>
      </c>
      <c r="B63" s="14" t="s">
        <v>26</v>
      </c>
      <c r="C63" s="14" t="s">
        <v>30</v>
      </c>
      <c r="D63" s="14" t="s">
        <v>102</v>
      </c>
      <c r="E63" s="14" t="s">
        <v>61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>
        <v>840</v>
      </c>
      <c r="Y63" s="17">
        <v>840</v>
      </c>
      <c r="Z63" s="17"/>
      <c r="AA63" s="32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47.25" hidden="1">
      <c r="A64" s="55" t="s">
        <v>103</v>
      </c>
      <c r="B64" s="14" t="s">
        <v>26</v>
      </c>
      <c r="C64" s="14" t="s">
        <v>30</v>
      </c>
      <c r="D64" s="14" t="s">
        <v>125</v>
      </c>
      <c r="E64" s="14" t="s">
        <v>23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>
        <f>X65</f>
        <v>0</v>
      </c>
      <c r="Y64" s="17">
        <f>Y65</f>
        <v>0</v>
      </c>
      <c r="Z64" s="17">
        <f>Z65</f>
        <v>0</v>
      </c>
      <c r="AA64" s="32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45.75" hidden="1" thickBot="1">
      <c r="A65" s="126" t="s">
        <v>104</v>
      </c>
      <c r="B65" s="14" t="s">
        <v>26</v>
      </c>
      <c r="C65" s="14" t="s">
        <v>30</v>
      </c>
      <c r="D65" s="14" t="s">
        <v>125</v>
      </c>
      <c r="E65" s="14" t="s">
        <v>76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>
        <f>Y65+Z65</f>
        <v>0</v>
      </c>
      <c r="Y65" s="17"/>
      <c r="Z65" s="17"/>
      <c r="AA65" s="32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31.5">
      <c r="A66" s="89" t="s">
        <v>19</v>
      </c>
      <c r="B66" s="77" t="s">
        <v>29</v>
      </c>
      <c r="C66" s="77" t="s">
        <v>28</v>
      </c>
      <c r="D66" s="77" t="s">
        <v>25</v>
      </c>
      <c r="E66" s="77" t="s">
        <v>23</v>
      </c>
      <c r="F66" s="82" t="e">
        <f>#REF!+#REF!+#REF!+#REF!</f>
        <v>#REF!</v>
      </c>
      <c r="G66" s="82" t="e">
        <f>#REF!+#REF!+#REF!+#REF!</f>
        <v>#REF!</v>
      </c>
      <c r="H66" s="82" t="e">
        <f>#REF!+#REF!+#REF!+#REF!</f>
        <v>#REF!</v>
      </c>
      <c r="I66" s="82" t="e">
        <f>#REF!+#REF!+#REF!+#REF!</f>
        <v>#REF!</v>
      </c>
      <c r="J66" s="82" t="e">
        <f>#REF!+#REF!+#REF!+#REF!</f>
        <v>#REF!</v>
      </c>
      <c r="K66" s="82" t="e">
        <f>#REF!+#REF!+#REF!+#REF!</f>
        <v>#REF!</v>
      </c>
      <c r="L66" s="83">
        <v>10990.8</v>
      </c>
      <c r="M66" s="83">
        <v>2131.1</v>
      </c>
      <c r="N66" s="83">
        <v>8859.7</v>
      </c>
      <c r="O66" s="83" t="e">
        <f>#REF!+#REF!+#REF!+#REF!</f>
        <v>#REF!</v>
      </c>
      <c r="P66" s="82" t="e">
        <f>#REF!+#REF!+#REF!+#REF!</f>
        <v>#REF!</v>
      </c>
      <c r="Q66" s="82" t="e">
        <f>#REF!+#REF!+#REF!+#REF!</f>
        <v>#REF!</v>
      </c>
      <c r="R66" s="83" t="e">
        <f>#REF!</f>
        <v>#REF!</v>
      </c>
      <c r="S66" s="83" t="e">
        <f>#REF!</f>
        <v>#REF!</v>
      </c>
      <c r="T66" s="83" t="e">
        <f>#REF!</f>
        <v>#REF!</v>
      </c>
      <c r="U66" s="83" t="e">
        <f>#REF!</f>
        <v>#REF!</v>
      </c>
      <c r="V66" s="83" t="e">
        <f>#REF!</f>
        <v>#REF!</v>
      </c>
      <c r="W66" s="83" t="e">
        <f>#REF!</f>
        <v>#REF!</v>
      </c>
      <c r="X66" s="83">
        <f>X71+X67</f>
        <v>138.8</v>
      </c>
      <c r="Y66" s="83">
        <f>Y71+Y67</f>
        <v>138.8</v>
      </c>
      <c r="Z66" s="83">
        <f>Z71+Z67</f>
        <v>0</v>
      </c>
      <c r="AA66" s="32" t="e">
        <f>#REF!+#REF!+#REF!</f>
        <v>#REF!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5.75" hidden="1">
      <c r="A67" s="154" t="s">
        <v>122</v>
      </c>
      <c r="B67" s="143" t="s">
        <v>29</v>
      </c>
      <c r="C67" s="143" t="s">
        <v>21</v>
      </c>
      <c r="D67" s="143" t="s">
        <v>25</v>
      </c>
      <c r="E67" s="143" t="s">
        <v>23</v>
      </c>
      <c r="F67" s="17"/>
      <c r="G67" s="17"/>
      <c r="H67" s="17"/>
      <c r="I67" s="17"/>
      <c r="J67" s="17"/>
      <c r="K67" s="17"/>
      <c r="L67" s="13"/>
      <c r="M67" s="13"/>
      <c r="N67" s="13"/>
      <c r="O67" s="13"/>
      <c r="P67" s="17"/>
      <c r="Q67" s="17"/>
      <c r="R67" s="13"/>
      <c r="S67" s="13"/>
      <c r="T67" s="13"/>
      <c r="U67" s="13"/>
      <c r="V67" s="13"/>
      <c r="W67" s="13"/>
      <c r="X67" s="13">
        <f aca="true" t="shared" si="5" ref="X67:Z69">X68</f>
        <v>0</v>
      </c>
      <c r="Y67" s="13">
        <f t="shared" si="5"/>
        <v>0</v>
      </c>
      <c r="Z67" s="13">
        <f t="shared" si="5"/>
        <v>0</v>
      </c>
      <c r="AA67" s="32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47.25" hidden="1">
      <c r="A68" s="55" t="s">
        <v>89</v>
      </c>
      <c r="B68" s="143" t="s">
        <v>29</v>
      </c>
      <c r="C68" s="143" t="s">
        <v>21</v>
      </c>
      <c r="D68" s="143" t="s">
        <v>82</v>
      </c>
      <c r="E68" s="143" t="s">
        <v>23</v>
      </c>
      <c r="F68" s="17"/>
      <c r="G68" s="17"/>
      <c r="H68" s="17"/>
      <c r="I68" s="17"/>
      <c r="J68" s="17"/>
      <c r="K68" s="17"/>
      <c r="L68" s="13"/>
      <c r="M68" s="13"/>
      <c r="N68" s="13"/>
      <c r="O68" s="13"/>
      <c r="P68" s="17"/>
      <c r="Q68" s="17"/>
      <c r="R68" s="13"/>
      <c r="S68" s="13"/>
      <c r="T68" s="13"/>
      <c r="U68" s="13"/>
      <c r="V68" s="13"/>
      <c r="W68" s="13"/>
      <c r="X68" s="13">
        <f t="shared" si="5"/>
        <v>0</v>
      </c>
      <c r="Y68" s="13">
        <f t="shared" si="5"/>
        <v>0</v>
      </c>
      <c r="Z68" s="13">
        <f t="shared" si="5"/>
        <v>0</v>
      </c>
      <c r="AA68" s="32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31.5" hidden="1">
      <c r="A69" s="139" t="s">
        <v>123</v>
      </c>
      <c r="B69" s="143" t="s">
        <v>29</v>
      </c>
      <c r="C69" s="143" t="s">
        <v>21</v>
      </c>
      <c r="D69" s="143" t="s">
        <v>124</v>
      </c>
      <c r="E69" s="143" t="s">
        <v>23</v>
      </c>
      <c r="F69" s="17"/>
      <c r="G69" s="17"/>
      <c r="H69" s="17"/>
      <c r="I69" s="17"/>
      <c r="J69" s="17"/>
      <c r="K69" s="17"/>
      <c r="L69" s="13"/>
      <c r="M69" s="13"/>
      <c r="N69" s="13"/>
      <c r="O69" s="13"/>
      <c r="P69" s="17"/>
      <c r="Q69" s="17"/>
      <c r="R69" s="13"/>
      <c r="S69" s="13"/>
      <c r="T69" s="13"/>
      <c r="U69" s="13"/>
      <c r="V69" s="13"/>
      <c r="W69" s="13"/>
      <c r="X69" s="13">
        <f t="shared" si="5"/>
        <v>0</v>
      </c>
      <c r="Y69" s="13">
        <f t="shared" si="5"/>
        <v>0</v>
      </c>
      <c r="Z69" s="13">
        <f t="shared" si="5"/>
        <v>0</v>
      </c>
      <c r="AA69" s="32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45.75" hidden="1" thickBot="1">
      <c r="A70" s="155" t="s">
        <v>104</v>
      </c>
      <c r="B70" s="14" t="s">
        <v>26</v>
      </c>
      <c r="C70" s="14" t="s">
        <v>30</v>
      </c>
      <c r="D70" s="143" t="s">
        <v>124</v>
      </c>
      <c r="E70" s="14" t="s">
        <v>76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>
        <f>Y70+Z70</f>
        <v>0</v>
      </c>
      <c r="Y70" s="17"/>
      <c r="Z70" s="17"/>
      <c r="AA70" s="32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5.75">
      <c r="A71" s="164" t="s">
        <v>32</v>
      </c>
      <c r="B71" s="37" t="s">
        <v>29</v>
      </c>
      <c r="C71" s="37" t="s">
        <v>24</v>
      </c>
      <c r="D71" s="37" t="s">
        <v>25</v>
      </c>
      <c r="E71" s="37" t="s">
        <v>23</v>
      </c>
      <c r="F71" s="36" t="e">
        <f>F73+#REF!+F77+#REF!+F75+#REF!</f>
        <v>#REF!</v>
      </c>
      <c r="G71" s="36" t="e">
        <f>G73+#REF!+G77+#REF!+G75+#REF!</f>
        <v>#REF!</v>
      </c>
      <c r="H71" s="36" t="e">
        <f>H73+#REF!+H77+#REF!+H75+#REF!</f>
        <v>#REF!</v>
      </c>
      <c r="I71" s="36"/>
      <c r="J71" s="36"/>
      <c r="K71" s="36"/>
      <c r="L71" s="32"/>
      <c r="M71" s="32"/>
      <c r="N71" s="32"/>
      <c r="O71" s="32"/>
      <c r="P71" s="36"/>
      <c r="Q71" s="36"/>
      <c r="R71" s="32"/>
      <c r="S71" s="32"/>
      <c r="T71" s="32"/>
      <c r="U71" s="32"/>
      <c r="V71" s="32"/>
      <c r="W71" s="32"/>
      <c r="X71" s="36">
        <f>X72</f>
        <v>138.8</v>
      </c>
      <c r="Y71" s="36">
        <f>Y72</f>
        <v>138.8</v>
      </c>
      <c r="Z71" s="36">
        <f>Z72</f>
        <v>0</v>
      </c>
      <c r="AA71" s="32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47.25">
      <c r="A72" s="114" t="s">
        <v>81</v>
      </c>
      <c r="B72" s="14" t="s">
        <v>29</v>
      </c>
      <c r="C72" s="14" t="s">
        <v>24</v>
      </c>
      <c r="D72" s="14" t="s">
        <v>82</v>
      </c>
      <c r="E72" s="14" t="s">
        <v>23</v>
      </c>
      <c r="F72" s="17"/>
      <c r="G72" s="17"/>
      <c r="H72" s="17"/>
      <c r="I72" s="17"/>
      <c r="J72" s="17"/>
      <c r="K72" s="17"/>
      <c r="L72" s="13"/>
      <c r="M72" s="13"/>
      <c r="N72" s="13"/>
      <c r="O72" s="13"/>
      <c r="P72" s="17"/>
      <c r="Q72" s="17"/>
      <c r="R72" s="13"/>
      <c r="S72" s="13"/>
      <c r="T72" s="13"/>
      <c r="U72" s="13"/>
      <c r="V72" s="13"/>
      <c r="W72" s="13"/>
      <c r="X72" s="17">
        <f>X73+X75+X77+X79+X81+X83+X85+X87</f>
        <v>138.8</v>
      </c>
      <c r="Y72" s="17">
        <f>Y73+Y75+Y77+Y79+Y81+Y83+Y85+Y87</f>
        <v>138.8</v>
      </c>
      <c r="Z72" s="17">
        <f>Z73+Z75+Z77+Z79+Z81+Z83+Z85+Z87</f>
        <v>0</v>
      </c>
      <c r="AA72" s="32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5.75">
      <c r="A73" s="128" t="s">
        <v>105</v>
      </c>
      <c r="B73" s="14" t="s">
        <v>29</v>
      </c>
      <c r="C73" s="14" t="s">
        <v>24</v>
      </c>
      <c r="D73" s="14" t="s">
        <v>106</v>
      </c>
      <c r="E73" s="14" t="s">
        <v>23</v>
      </c>
      <c r="F73" s="17">
        <v>32.4</v>
      </c>
      <c r="G73" s="17">
        <v>32.4</v>
      </c>
      <c r="H73" s="17" t="e">
        <f>#REF!</f>
        <v>#REF!</v>
      </c>
      <c r="I73" s="17"/>
      <c r="J73" s="17"/>
      <c r="K73" s="17"/>
      <c r="L73" s="13"/>
      <c r="M73" s="13"/>
      <c r="N73" s="13"/>
      <c r="O73" s="13"/>
      <c r="P73" s="17"/>
      <c r="Q73" s="17"/>
      <c r="R73" s="13"/>
      <c r="S73" s="13"/>
      <c r="T73" s="13"/>
      <c r="U73" s="13"/>
      <c r="V73" s="13"/>
      <c r="W73" s="13"/>
      <c r="X73" s="17">
        <f>X74</f>
        <v>50</v>
      </c>
      <c r="Y73" s="17">
        <f>Y74</f>
        <v>50</v>
      </c>
      <c r="Z73" s="17">
        <f>Z74</f>
        <v>0</v>
      </c>
      <c r="AA73" s="32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94.5">
      <c r="A74" s="127" t="s">
        <v>68</v>
      </c>
      <c r="B74" s="14" t="s">
        <v>29</v>
      </c>
      <c r="C74" s="14" t="s">
        <v>24</v>
      </c>
      <c r="D74" s="14" t="s">
        <v>106</v>
      </c>
      <c r="E74" s="14" t="s">
        <v>61</v>
      </c>
      <c r="F74" s="17"/>
      <c r="G74" s="17"/>
      <c r="H74" s="17"/>
      <c r="I74" s="17"/>
      <c r="J74" s="17"/>
      <c r="K74" s="17"/>
      <c r="L74" s="13"/>
      <c r="M74" s="13"/>
      <c r="N74" s="13"/>
      <c r="O74" s="13"/>
      <c r="P74" s="17"/>
      <c r="Q74" s="17"/>
      <c r="R74" s="13"/>
      <c r="S74" s="13"/>
      <c r="T74" s="13"/>
      <c r="U74" s="13"/>
      <c r="V74" s="13"/>
      <c r="W74" s="13"/>
      <c r="X74" s="17">
        <v>50</v>
      </c>
      <c r="Y74" s="17">
        <v>50</v>
      </c>
      <c r="Z74" s="17"/>
      <c r="AA74" s="32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5.75">
      <c r="A75" s="128" t="s">
        <v>43</v>
      </c>
      <c r="B75" s="14" t="s">
        <v>29</v>
      </c>
      <c r="C75" s="14" t="s">
        <v>24</v>
      </c>
      <c r="D75" s="14" t="s">
        <v>107</v>
      </c>
      <c r="E75" s="14" t="s">
        <v>23</v>
      </c>
      <c r="F75" s="17" t="e">
        <f>#REF!</f>
        <v>#REF!</v>
      </c>
      <c r="G75" s="17" t="e">
        <f>#REF!</f>
        <v>#REF!</v>
      </c>
      <c r="H75" s="17" t="e">
        <f>#REF!</f>
        <v>#REF!</v>
      </c>
      <c r="I75" s="17"/>
      <c r="J75" s="17"/>
      <c r="K75" s="17"/>
      <c r="L75" s="13"/>
      <c r="M75" s="13"/>
      <c r="N75" s="13"/>
      <c r="O75" s="13"/>
      <c r="P75" s="17"/>
      <c r="Q75" s="17"/>
      <c r="R75" s="13"/>
      <c r="S75" s="13"/>
      <c r="T75" s="13"/>
      <c r="U75" s="13"/>
      <c r="V75" s="13"/>
      <c r="W75" s="13"/>
      <c r="X75" s="17">
        <f>X76</f>
        <v>1</v>
      </c>
      <c r="Y75" s="17">
        <f>Y76</f>
        <v>1</v>
      </c>
      <c r="Z75" s="17">
        <f>Z76</f>
        <v>0</v>
      </c>
      <c r="AA75" s="32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60" customHeight="1">
      <c r="A76" s="127" t="s">
        <v>68</v>
      </c>
      <c r="B76" s="14" t="s">
        <v>29</v>
      </c>
      <c r="C76" s="14" t="s">
        <v>24</v>
      </c>
      <c r="D76" s="14" t="s">
        <v>107</v>
      </c>
      <c r="E76" s="14" t="s">
        <v>61</v>
      </c>
      <c r="F76" s="17"/>
      <c r="G76" s="17"/>
      <c r="H76" s="17"/>
      <c r="I76" s="17"/>
      <c r="J76" s="17"/>
      <c r="K76" s="17"/>
      <c r="L76" s="13"/>
      <c r="M76" s="13"/>
      <c r="N76" s="13"/>
      <c r="O76" s="17"/>
      <c r="P76" s="17"/>
      <c r="Q76" s="17"/>
      <c r="R76" s="15"/>
      <c r="S76" s="15"/>
      <c r="T76" s="15"/>
      <c r="U76" s="15"/>
      <c r="V76" s="15"/>
      <c r="W76" s="15"/>
      <c r="X76" s="15">
        <v>1</v>
      </c>
      <c r="Y76" s="15">
        <v>1</v>
      </c>
      <c r="Z76" s="15"/>
      <c r="AA76" s="15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31.5">
      <c r="A77" s="128" t="s">
        <v>109</v>
      </c>
      <c r="B77" s="14" t="s">
        <v>29</v>
      </c>
      <c r="C77" s="14" t="s">
        <v>24</v>
      </c>
      <c r="D77" s="14" t="s">
        <v>108</v>
      </c>
      <c r="E77" s="14" t="s">
        <v>23</v>
      </c>
      <c r="F77" s="17" t="e">
        <f>#REF!</f>
        <v>#REF!</v>
      </c>
      <c r="G77" s="17" t="e">
        <f>#REF!</f>
        <v>#REF!</v>
      </c>
      <c r="H77" s="17" t="e">
        <f>#REF!</f>
        <v>#REF!</v>
      </c>
      <c r="I77" s="17"/>
      <c r="J77" s="17"/>
      <c r="K77" s="17"/>
      <c r="L77" s="13"/>
      <c r="M77" s="13"/>
      <c r="N77" s="13"/>
      <c r="O77" s="17"/>
      <c r="P77" s="17"/>
      <c r="Q77" s="17"/>
      <c r="R77" s="15" t="e">
        <f>#REF!</f>
        <v>#REF!</v>
      </c>
      <c r="S77" s="15" t="e">
        <f>#REF!</f>
        <v>#REF!</v>
      </c>
      <c r="T77" s="15" t="e">
        <f>#REF!</f>
        <v>#REF!</v>
      </c>
      <c r="U77" s="15" t="e">
        <f>#REF!</f>
        <v>#REF!</v>
      </c>
      <c r="V77" s="15" t="e">
        <f>#REF!</f>
        <v>#REF!</v>
      </c>
      <c r="W77" s="15" t="e">
        <f>#REF!</f>
        <v>#REF!</v>
      </c>
      <c r="X77" s="15">
        <f>X78</f>
        <v>10</v>
      </c>
      <c r="Y77" s="15">
        <f>Y78</f>
        <v>10</v>
      </c>
      <c r="Z77" s="15">
        <f>Z78</f>
        <v>0</v>
      </c>
      <c r="AA77" s="15" t="e">
        <f>#REF!</f>
        <v>#REF!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94.5">
      <c r="A78" s="127" t="s">
        <v>68</v>
      </c>
      <c r="B78" s="14" t="s">
        <v>29</v>
      </c>
      <c r="C78" s="14" t="s">
        <v>24</v>
      </c>
      <c r="D78" s="14" t="s">
        <v>108</v>
      </c>
      <c r="E78" s="14" t="s">
        <v>61</v>
      </c>
      <c r="F78" s="17"/>
      <c r="G78" s="17"/>
      <c r="H78" s="17"/>
      <c r="I78" s="17"/>
      <c r="J78" s="17"/>
      <c r="K78" s="17"/>
      <c r="L78" s="13"/>
      <c r="M78" s="13"/>
      <c r="N78" s="13"/>
      <c r="O78" s="17"/>
      <c r="P78" s="17"/>
      <c r="Q78" s="17"/>
      <c r="R78" s="15"/>
      <c r="S78" s="15"/>
      <c r="T78" s="15"/>
      <c r="U78" s="15"/>
      <c r="V78" s="15"/>
      <c r="W78" s="15"/>
      <c r="X78" s="15">
        <v>10</v>
      </c>
      <c r="Y78" s="15">
        <v>10</v>
      </c>
      <c r="Z78" s="15"/>
      <c r="AA78" s="15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47.25">
      <c r="A79" s="128" t="s">
        <v>114</v>
      </c>
      <c r="B79" s="14" t="s">
        <v>29</v>
      </c>
      <c r="C79" s="14" t="s">
        <v>24</v>
      </c>
      <c r="D79" s="14" t="s">
        <v>113</v>
      </c>
      <c r="E79" s="14" t="s">
        <v>23</v>
      </c>
      <c r="F79" s="17" t="e">
        <f>#REF!</f>
        <v>#REF!</v>
      </c>
      <c r="G79" s="17" t="e">
        <f>#REF!</f>
        <v>#REF!</v>
      </c>
      <c r="H79" s="17" t="e">
        <f>#REF!</f>
        <v>#REF!</v>
      </c>
      <c r="I79" s="17"/>
      <c r="J79" s="17"/>
      <c r="K79" s="17"/>
      <c r="L79" s="13"/>
      <c r="M79" s="13"/>
      <c r="N79" s="13"/>
      <c r="O79" s="17"/>
      <c r="P79" s="17"/>
      <c r="Q79" s="17"/>
      <c r="R79" s="15" t="e">
        <f>#REF!</f>
        <v>#REF!</v>
      </c>
      <c r="S79" s="15" t="e">
        <f>#REF!</f>
        <v>#REF!</v>
      </c>
      <c r="T79" s="15" t="e">
        <f>#REF!</f>
        <v>#REF!</v>
      </c>
      <c r="U79" s="15" t="e">
        <f>#REF!</f>
        <v>#REF!</v>
      </c>
      <c r="V79" s="15" t="e">
        <f>#REF!</f>
        <v>#REF!</v>
      </c>
      <c r="W79" s="15" t="e">
        <f>#REF!</f>
        <v>#REF!</v>
      </c>
      <c r="X79" s="15">
        <f>X80</f>
        <v>35</v>
      </c>
      <c r="Y79" s="15">
        <f>Y80</f>
        <v>35</v>
      </c>
      <c r="Z79" s="15">
        <f>Z80</f>
        <v>0</v>
      </c>
      <c r="AA79" s="15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94.5">
      <c r="A80" s="127" t="s">
        <v>68</v>
      </c>
      <c r="B80" s="14" t="s">
        <v>29</v>
      </c>
      <c r="C80" s="14" t="s">
        <v>24</v>
      </c>
      <c r="D80" s="14" t="s">
        <v>113</v>
      </c>
      <c r="E80" s="14" t="s">
        <v>61</v>
      </c>
      <c r="F80" s="17"/>
      <c r="G80" s="17"/>
      <c r="H80" s="17"/>
      <c r="I80" s="17"/>
      <c r="J80" s="17"/>
      <c r="K80" s="17"/>
      <c r="L80" s="13"/>
      <c r="M80" s="13"/>
      <c r="N80" s="13"/>
      <c r="O80" s="17"/>
      <c r="P80" s="17"/>
      <c r="Q80" s="17"/>
      <c r="R80" s="15"/>
      <c r="S80" s="15"/>
      <c r="T80" s="15"/>
      <c r="U80" s="15"/>
      <c r="V80" s="15"/>
      <c r="W80" s="15"/>
      <c r="X80" s="15">
        <v>35</v>
      </c>
      <c r="Y80" s="15">
        <v>35</v>
      </c>
      <c r="Z80" s="15"/>
      <c r="AA80" s="15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47.25">
      <c r="A81" s="128" t="s">
        <v>44</v>
      </c>
      <c r="B81" s="14" t="s">
        <v>29</v>
      </c>
      <c r="C81" s="14" t="s">
        <v>24</v>
      </c>
      <c r="D81" s="14" t="s">
        <v>110</v>
      </c>
      <c r="E81" s="14" t="s">
        <v>23</v>
      </c>
      <c r="F81" s="17" t="e">
        <f>#REF!</f>
        <v>#REF!</v>
      </c>
      <c r="G81" s="17" t="e">
        <f>#REF!</f>
        <v>#REF!</v>
      </c>
      <c r="H81" s="17" t="e">
        <f>#REF!</f>
        <v>#REF!</v>
      </c>
      <c r="I81" s="17" t="e">
        <f>#REF!+#REF!+#REF!+#REF!</f>
        <v>#REF!</v>
      </c>
      <c r="J81" s="17" t="e">
        <f>#REF!+#REF!+#REF!+#REF!</f>
        <v>#REF!</v>
      </c>
      <c r="K81" s="17" t="e">
        <f>#REF!+#REF!+#REF!+#REF!</f>
        <v>#REF!</v>
      </c>
      <c r="L81" s="17">
        <v>95386.5</v>
      </c>
      <c r="M81" s="17">
        <v>46360.7</v>
      </c>
      <c r="N81" s="17">
        <v>49025.8</v>
      </c>
      <c r="O81" s="17" t="e">
        <f>#REF!+#REF!+#REF!+#REF!</f>
        <v>#REF!</v>
      </c>
      <c r="P81" s="17" t="e">
        <f>#REF!+#REF!+#REF!+#REF!</f>
        <v>#REF!</v>
      </c>
      <c r="Q81" s="17" t="e">
        <f>#REF!+#REF!+#REF!+#REF!</f>
        <v>#REF!</v>
      </c>
      <c r="R81" s="17" t="e">
        <f>#REF!+#REF!+#REF!+#REF!</f>
        <v>#REF!</v>
      </c>
      <c r="S81" s="17" t="e">
        <f>#REF!+#REF!+#REF!+#REF!</f>
        <v>#REF!</v>
      </c>
      <c r="T81" s="17" t="e">
        <f>#REF!+#REF!+#REF!+#REF!</f>
        <v>#REF!</v>
      </c>
      <c r="U81" s="17" t="e">
        <f>#REF!+#REF!+#REF!+#REF!</f>
        <v>#REF!</v>
      </c>
      <c r="V81" s="17" t="e">
        <f>#REF!+#REF!+#REF!+#REF!</f>
        <v>#REF!</v>
      </c>
      <c r="W81" s="17" t="e">
        <f>#REF!+#REF!+#REF!+#REF!</f>
        <v>#REF!</v>
      </c>
      <c r="X81" s="17">
        <f>X82</f>
        <v>16.8</v>
      </c>
      <c r="Y81" s="17">
        <f>Y82</f>
        <v>16.8</v>
      </c>
      <c r="Z81" s="17">
        <f>Z82</f>
        <v>0</v>
      </c>
      <c r="AA81" s="41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94.5">
      <c r="A82" s="127" t="s">
        <v>68</v>
      </c>
      <c r="B82" s="14" t="s">
        <v>29</v>
      </c>
      <c r="C82" s="14" t="s">
        <v>24</v>
      </c>
      <c r="D82" s="14" t="s">
        <v>110</v>
      </c>
      <c r="E82" s="14" t="s">
        <v>61</v>
      </c>
      <c r="F82" s="17"/>
      <c r="G82" s="17"/>
      <c r="H82" s="17"/>
      <c r="I82" s="15"/>
      <c r="J82" s="15"/>
      <c r="K82" s="15"/>
      <c r="L82" s="13"/>
      <c r="M82" s="13"/>
      <c r="N82" s="13"/>
      <c r="O82" s="15"/>
      <c r="P82" s="15"/>
      <c r="Q82" s="15"/>
      <c r="R82" s="15"/>
      <c r="S82" s="15"/>
      <c r="T82" s="15"/>
      <c r="U82" s="15"/>
      <c r="V82" s="15"/>
      <c r="W82" s="15"/>
      <c r="X82" s="15">
        <v>16.8</v>
      </c>
      <c r="Y82" s="15">
        <v>16.8</v>
      </c>
      <c r="Z82" s="15"/>
      <c r="AA82" s="41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47.25">
      <c r="A83" s="128" t="s">
        <v>51</v>
      </c>
      <c r="B83" s="14" t="s">
        <v>29</v>
      </c>
      <c r="C83" s="14" t="s">
        <v>24</v>
      </c>
      <c r="D83" s="14" t="s">
        <v>111</v>
      </c>
      <c r="E83" s="14" t="s">
        <v>23</v>
      </c>
      <c r="F83" s="17"/>
      <c r="G83" s="17"/>
      <c r="H83" s="17"/>
      <c r="I83" s="15"/>
      <c r="J83" s="15"/>
      <c r="K83" s="15"/>
      <c r="L83" s="13"/>
      <c r="M83" s="13"/>
      <c r="N83" s="13"/>
      <c r="O83" s="15"/>
      <c r="P83" s="15"/>
      <c r="Q83" s="15"/>
      <c r="R83" s="15"/>
      <c r="S83" s="15"/>
      <c r="T83" s="15"/>
      <c r="U83" s="15"/>
      <c r="V83" s="15"/>
      <c r="W83" s="15"/>
      <c r="X83" s="15">
        <f>X84</f>
        <v>10</v>
      </c>
      <c r="Y83" s="15">
        <f>Y84</f>
        <v>10</v>
      </c>
      <c r="Z83" s="15">
        <f>Z84</f>
        <v>0</v>
      </c>
      <c r="AA83" s="41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94.5">
      <c r="A84" s="127" t="s">
        <v>68</v>
      </c>
      <c r="B84" s="14" t="s">
        <v>29</v>
      </c>
      <c r="C84" s="14" t="s">
        <v>24</v>
      </c>
      <c r="D84" s="14" t="s">
        <v>111</v>
      </c>
      <c r="E84" s="14" t="s">
        <v>61</v>
      </c>
      <c r="F84" s="17"/>
      <c r="G84" s="17"/>
      <c r="H84" s="17"/>
      <c r="I84" s="15"/>
      <c r="J84" s="15"/>
      <c r="K84" s="15"/>
      <c r="L84" s="13"/>
      <c r="M84" s="13"/>
      <c r="N84" s="13"/>
      <c r="O84" s="15"/>
      <c r="P84" s="15"/>
      <c r="Q84" s="15"/>
      <c r="R84" s="15"/>
      <c r="S84" s="15"/>
      <c r="T84" s="15"/>
      <c r="U84" s="15"/>
      <c r="V84" s="15"/>
      <c r="W84" s="15"/>
      <c r="X84" s="15">
        <v>10</v>
      </c>
      <c r="Y84" s="15">
        <v>10</v>
      </c>
      <c r="Z84" s="15"/>
      <c r="AA84" s="41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47.25">
      <c r="A85" s="128" t="s">
        <v>52</v>
      </c>
      <c r="B85" s="14" t="s">
        <v>29</v>
      </c>
      <c r="C85" s="14" t="s">
        <v>24</v>
      </c>
      <c r="D85" s="14" t="s">
        <v>112</v>
      </c>
      <c r="E85" s="14" t="s">
        <v>23</v>
      </c>
      <c r="F85" s="17"/>
      <c r="G85" s="17"/>
      <c r="H85" s="17"/>
      <c r="I85" s="15"/>
      <c r="J85" s="15"/>
      <c r="K85" s="15"/>
      <c r="L85" s="13"/>
      <c r="M85" s="13"/>
      <c r="N85" s="13"/>
      <c r="O85" s="15"/>
      <c r="P85" s="15"/>
      <c r="Q85" s="15"/>
      <c r="R85" s="15"/>
      <c r="S85" s="15"/>
      <c r="T85" s="15"/>
      <c r="U85" s="15"/>
      <c r="V85" s="15"/>
      <c r="W85" s="15"/>
      <c r="X85" s="15">
        <f>X86</f>
        <v>15</v>
      </c>
      <c r="Y85" s="15">
        <f>Y86</f>
        <v>15</v>
      </c>
      <c r="Z85" s="15">
        <f>Z86</f>
        <v>0</v>
      </c>
      <c r="AA85" s="41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94.5">
      <c r="A86" s="127" t="s">
        <v>68</v>
      </c>
      <c r="B86" s="14" t="s">
        <v>29</v>
      </c>
      <c r="C86" s="14" t="s">
        <v>24</v>
      </c>
      <c r="D86" s="14" t="s">
        <v>112</v>
      </c>
      <c r="E86" s="14" t="s">
        <v>61</v>
      </c>
      <c r="F86" s="17"/>
      <c r="G86" s="17"/>
      <c r="H86" s="17"/>
      <c r="I86" s="15"/>
      <c r="J86" s="15"/>
      <c r="K86" s="15"/>
      <c r="L86" s="13"/>
      <c r="M86" s="13"/>
      <c r="N86" s="13"/>
      <c r="O86" s="15"/>
      <c r="P86" s="15"/>
      <c r="Q86" s="15"/>
      <c r="R86" s="15"/>
      <c r="S86" s="15"/>
      <c r="T86" s="15"/>
      <c r="U86" s="15"/>
      <c r="V86" s="15"/>
      <c r="W86" s="15"/>
      <c r="X86" s="15">
        <v>15</v>
      </c>
      <c r="Y86" s="15">
        <v>15</v>
      </c>
      <c r="Z86" s="15"/>
      <c r="AA86" s="41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31.5">
      <c r="A87" s="128" t="s">
        <v>116</v>
      </c>
      <c r="B87" s="14" t="s">
        <v>29</v>
      </c>
      <c r="C87" s="14" t="s">
        <v>24</v>
      </c>
      <c r="D87" s="14" t="s">
        <v>115</v>
      </c>
      <c r="E87" s="14" t="s">
        <v>23</v>
      </c>
      <c r="F87" s="17"/>
      <c r="G87" s="17"/>
      <c r="H87" s="17"/>
      <c r="I87" s="15"/>
      <c r="J87" s="15"/>
      <c r="K87" s="15"/>
      <c r="L87" s="13"/>
      <c r="M87" s="13"/>
      <c r="N87" s="13"/>
      <c r="O87" s="15"/>
      <c r="P87" s="15"/>
      <c r="Q87" s="15"/>
      <c r="R87" s="15"/>
      <c r="S87" s="15"/>
      <c r="T87" s="15"/>
      <c r="U87" s="15"/>
      <c r="V87" s="15"/>
      <c r="W87" s="15"/>
      <c r="X87" s="15">
        <f>X88</f>
        <v>1</v>
      </c>
      <c r="Y87" s="15">
        <f>Y88</f>
        <v>1</v>
      </c>
      <c r="Z87" s="15">
        <f>Z88</f>
        <v>0</v>
      </c>
      <c r="AA87" s="41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94.5">
      <c r="A88" s="127" t="s">
        <v>68</v>
      </c>
      <c r="B88" s="14" t="s">
        <v>29</v>
      </c>
      <c r="C88" s="14" t="s">
        <v>24</v>
      </c>
      <c r="D88" s="14" t="s">
        <v>115</v>
      </c>
      <c r="E88" s="14" t="s">
        <v>61</v>
      </c>
      <c r="F88" s="17"/>
      <c r="G88" s="17"/>
      <c r="H88" s="17"/>
      <c r="I88" s="15"/>
      <c r="J88" s="15"/>
      <c r="K88" s="15"/>
      <c r="L88" s="13"/>
      <c r="M88" s="13"/>
      <c r="N88" s="13"/>
      <c r="O88" s="15"/>
      <c r="P88" s="15"/>
      <c r="Q88" s="15"/>
      <c r="R88" s="15"/>
      <c r="S88" s="15"/>
      <c r="T88" s="15"/>
      <c r="U88" s="15"/>
      <c r="V88" s="15"/>
      <c r="W88" s="15"/>
      <c r="X88" s="15">
        <v>1</v>
      </c>
      <c r="Y88" s="15">
        <v>1</v>
      </c>
      <c r="Z88" s="15"/>
      <c r="AA88" s="41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31.5">
      <c r="A89" s="76" t="s">
        <v>50</v>
      </c>
      <c r="B89" s="77" t="s">
        <v>31</v>
      </c>
      <c r="C89" s="77" t="s">
        <v>28</v>
      </c>
      <c r="D89" s="77" t="s">
        <v>25</v>
      </c>
      <c r="E89" s="77" t="s">
        <v>23</v>
      </c>
      <c r="F89" s="83" t="e">
        <f>F90+#REF!</f>
        <v>#REF!</v>
      </c>
      <c r="G89" s="83" t="e">
        <f>G90+#REF!</f>
        <v>#REF!</v>
      </c>
      <c r="H89" s="83" t="e">
        <f>H90+#REF!</f>
        <v>#REF!</v>
      </c>
      <c r="I89" s="83" t="e">
        <f>I90+#REF!</f>
        <v>#REF!</v>
      </c>
      <c r="J89" s="83" t="e">
        <f>J90+#REF!</f>
        <v>#REF!</v>
      </c>
      <c r="K89" s="83" t="e">
        <f>K90+#REF!</f>
        <v>#REF!</v>
      </c>
      <c r="L89" s="83" t="e">
        <f>L90+#REF!</f>
        <v>#REF!</v>
      </c>
      <c r="M89" s="83" t="e">
        <f>M90+#REF!</f>
        <v>#REF!</v>
      </c>
      <c r="N89" s="83" t="e">
        <f>N90+#REF!</f>
        <v>#REF!</v>
      </c>
      <c r="O89" s="83" t="e">
        <f>O90+#REF!</f>
        <v>#REF!</v>
      </c>
      <c r="P89" s="83" t="e">
        <f>P90+#REF!</f>
        <v>#REF!</v>
      </c>
      <c r="Q89" s="83" t="e">
        <f>Q90+#REF!</f>
        <v>#REF!</v>
      </c>
      <c r="R89" s="83" t="e">
        <f>R90+#REF!</f>
        <v>#REF!</v>
      </c>
      <c r="S89" s="83" t="e">
        <f>S90+#REF!</f>
        <v>#REF!</v>
      </c>
      <c r="T89" s="83" t="e">
        <f>T90+#REF!</f>
        <v>#REF!</v>
      </c>
      <c r="U89" s="83" t="e">
        <f>U90+#REF!</f>
        <v>#REF!</v>
      </c>
      <c r="V89" s="83" t="e">
        <f>V90+#REF!</f>
        <v>#REF!</v>
      </c>
      <c r="W89" s="83" t="e">
        <f>W90+#REF!</f>
        <v>#REF!</v>
      </c>
      <c r="X89" s="83">
        <f aca="true" t="shared" si="6" ref="X89:Z91">X90</f>
        <v>1345.1</v>
      </c>
      <c r="Y89" s="83">
        <f t="shared" si="6"/>
        <v>1345.1</v>
      </c>
      <c r="Z89" s="83">
        <f t="shared" si="6"/>
        <v>0</v>
      </c>
      <c r="AA89" s="38" t="e">
        <f>AA90+#REF!+#REF!+#REF!+#REF!+#REF!</f>
        <v>#REF!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5.75">
      <c r="A90" s="56" t="s">
        <v>20</v>
      </c>
      <c r="B90" s="37" t="s">
        <v>31</v>
      </c>
      <c r="C90" s="37" t="s">
        <v>21</v>
      </c>
      <c r="D90" s="37" t="s">
        <v>25</v>
      </c>
      <c r="E90" s="37" t="s">
        <v>23</v>
      </c>
      <c r="F90" s="165" t="e">
        <f>F91+#REF!</f>
        <v>#REF!</v>
      </c>
      <c r="G90" s="165" t="e">
        <f>G91+#REF!</f>
        <v>#REF!</v>
      </c>
      <c r="H90" s="165" t="e">
        <f>H91+#REF!</f>
        <v>#REF!</v>
      </c>
      <c r="I90" s="165" t="e">
        <f>I91+#REF!</f>
        <v>#REF!</v>
      </c>
      <c r="J90" s="165" t="e">
        <f>J91+#REF!</f>
        <v>#REF!</v>
      </c>
      <c r="K90" s="165" t="e">
        <f>K91+#REF!</f>
        <v>#REF!</v>
      </c>
      <c r="L90" s="32">
        <v>1252</v>
      </c>
      <c r="M90" s="32">
        <v>1252</v>
      </c>
      <c r="N90" s="32">
        <v>0</v>
      </c>
      <c r="O90" s="165" t="e">
        <f>O91+#REF!</f>
        <v>#REF!</v>
      </c>
      <c r="P90" s="165" t="e">
        <f>P91+#REF!</f>
        <v>#REF!</v>
      </c>
      <c r="Q90" s="165" t="e">
        <f>Q91+#REF!</f>
        <v>#REF!</v>
      </c>
      <c r="R90" s="33" t="e">
        <f aca="true" t="shared" si="7" ref="R90:W90">R91</f>
        <v>#REF!</v>
      </c>
      <c r="S90" s="33" t="e">
        <f t="shared" si="7"/>
        <v>#REF!</v>
      </c>
      <c r="T90" s="33" t="e">
        <f t="shared" si="7"/>
        <v>#REF!</v>
      </c>
      <c r="U90" s="33" t="e">
        <f t="shared" si="7"/>
        <v>#REF!</v>
      </c>
      <c r="V90" s="33" t="e">
        <f t="shared" si="7"/>
        <v>#REF!</v>
      </c>
      <c r="W90" s="33" t="e">
        <f t="shared" si="7"/>
        <v>#REF!</v>
      </c>
      <c r="X90" s="33">
        <f t="shared" si="6"/>
        <v>1345.1</v>
      </c>
      <c r="Y90" s="33">
        <f t="shared" si="6"/>
        <v>1345.1</v>
      </c>
      <c r="Z90" s="33">
        <f t="shared" si="6"/>
        <v>0</v>
      </c>
      <c r="AA90" s="15" t="e">
        <f>#REF!</f>
        <v>#REF!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47.25">
      <c r="A91" s="148" t="s">
        <v>120</v>
      </c>
      <c r="B91" s="14" t="s">
        <v>31</v>
      </c>
      <c r="C91" s="14" t="s">
        <v>21</v>
      </c>
      <c r="D91" s="14" t="s">
        <v>82</v>
      </c>
      <c r="E91" s="14" t="s">
        <v>23</v>
      </c>
      <c r="F91" s="15">
        <v>1182</v>
      </c>
      <c r="G91" s="15">
        <v>1182</v>
      </c>
      <c r="H91" s="15"/>
      <c r="I91" s="15"/>
      <c r="J91" s="15"/>
      <c r="K91" s="15"/>
      <c r="L91" s="13">
        <v>1182</v>
      </c>
      <c r="M91" s="13">
        <v>1182</v>
      </c>
      <c r="N91" s="13">
        <v>0</v>
      </c>
      <c r="O91" s="15">
        <v>190</v>
      </c>
      <c r="P91" s="15">
        <v>190</v>
      </c>
      <c r="Q91" s="15"/>
      <c r="R91" s="15" t="e">
        <f>#REF!</f>
        <v>#REF!</v>
      </c>
      <c r="S91" s="15" t="e">
        <f>#REF!</f>
        <v>#REF!</v>
      </c>
      <c r="T91" s="15" t="e">
        <f>#REF!</f>
        <v>#REF!</v>
      </c>
      <c r="U91" s="15" t="e">
        <f>#REF!</f>
        <v>#REF!</v>
      </c>
      <c r="V91" s="15" t="e">
        <f>#REF!</f>
        <v>#REF!</v>
      </c>
      <c r="W91" s="15" t="e">
        <f>#REF!</f>
        <v>#REF!</v>
      </c>
      <c r="X91" s="15">
        <f>X92</f>
        <v>1345.1</v>
      </c>
      <c r="Y91" s="15">
        <f t="shared" si="6"/>
        <v>1345.1</v>
      </c>
      <c r="Z91" s="15">
        <f t="shared" si="6"/>
        <v>0</v>
      </c>
      <c r="AA91" s="15" t="e">
        <f>#REF!</f>
        <v>#REF!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63">
      <c r="A92" s="148" t="s">
        <v>117</v>
      </c>
      <c r="B92" s="14" t="s">
        <v>31</v>
      </c>
      <c r="C92" s="14" t="s">
        <v>21</v>
      </c>
      <c r="D92" s="14" t="s">
        <v>118</v>
      </c>
      <c r="E92" s="14" t="s">
        <v>23</v>
      </c>
      <c r="F92" s="15">
        <v>1182</v>
      </c>
      <c r="G92" s="15">
        <v>1182</v>
      </c>
      <c r="H92" s="15"/>
      <c r="I92" s="15"/>
      <c r="J92" s="15"/>
      <c r="K92" s="15"/>
      <c r="L92" s="13">
        <v>1182</v>
      </c>
      <c r="M92" s="13">
        <v>1182</v>
      </c>
      <c r="N92" s="13">
        <v>0</v>
      </c>
      <c r="O92" s="15">
        <v>190</v>
      </c>
      <c r="P92" s="15">
        <v>190</v>
      </c>
      <c r="Q92" s="15"/>
      <c r="R92" s="15" t="e">
        <f>#REF!</f>
        <v>#REF!</v>
      </c>
      <c r="S92" s="15" t="e">
        <f>#REF!</f>
        <v>#REF!</v>
      </c>
      <c r="T92" s="15" t="e">
        <f>#REF!</f>
        <v>#REF!</v>
      </c>
      <c r="U92" s="15" t="e">
        <f>#REF!</f>
        <v>#REF!</v>
      </c>
      <c r="V92" s="15" t="e">
        <f>#REF!</f>
        <v>#REF!</v>
      </c>
      <c r="W92" s="15" t="e">
        <f>#REF!</f>
        <v>#REF!</v>
      </c>
      <c r="X92" s="15">
        <f>X93+X94+X95+X96</f>
        <v>1345.1</v>
      </c>
      <c r="Y92" s="15">
        <f>Y93+Y94+Y95+Y96</f>
        <v>1345.1</v>
      </c>
      <c r="Z92" s="15">
        <f>Z93+Z94+Z95+Z96</f>
        <v>0</v>
      </c>
      <c r="AA92" s="15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45">
      <c r="A93" s="131" t="s">
        <v>119</v>
      </c>
      <c r="B93" s="14" t="s">
        <v>31</v>
      </c>
      <c r="C93" s="14" t="s">
        <v>21</v>
      </c>
      <c r="D93" s="14" t="s">
        <v>118</v>
      </c>
      <c r="E93" s="14" t="s">
        <v>69</v>
      </c>
      <c r="F93" s="14" t="s">
        <v>59</v>
      </c>
      <c r="G93" s="17"/>
      <c r="H93" s="17"/>
      <c r="I93" s="17"/>
      <c r="J93" s="17"/>
      <c r="K93" s="17"/>
      <c r="L93" s="17"/>
      <c r="M93" s="13"/>
      <c r="N93" s="13"/>
      <c r="O93" s="13"/>
      <c r="P93" s="17"/>
      <c r="Q93" s="17"/>
      <c r="R93" s="17"/>
      <c r="S93" s="17"/>
      <c r="T93" s="15"/>
      <c r="U93" s="15"/>
      <c r="V93" s="15"/>
      <c r="W93" s="16"/>
      <c r="X93" s="17">
        <v>686.3</v>
      </c>
      <c r="Y93" s="17">
        <v>686.3</v>
      </c>
      <c r="Z93" s="15"/>
      <c r="AA93" s="15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45">
      <c r="A94" s="131" t="s">
        <v>56</v>
      </c>
      <c r="B94" s="14" t="s">
        <v>31</v>
      </c>
      <c r="C94" s="14" t="s">
        <v>21</v>
      </c>
      <c r="D94" s="14" t="s">
        <v>118</v>
      </c>
      <c r="E94" s="14" t="s">
        <v>61</v>
      </c>
      <c r="F94" s="14" t="s">
        <v>61</v>
      </c>
      <c r="G94" s="17"/>
      <c r="H94" s="17"/>
      <c r="I94" s="17"/>
      <c r="J94" s="17"/>
      <c r="K94" s="17"/>
      <c r="L94" s="17"/>
      <c r="M94" s="13"/>
      <c r="N94" s="13"/>
      <c r="O94" s="13"/>
      <c r="P94" s="17"/>
      <c r="Q94" s="17"/>
      <c r="R94" s="17"/>
      <c r="S94" s="17"/>
      <c r="T94" s="15"/>
      <c r="U94" s="15"/>
      <c r="V94" s="15"/>
      <c r="W94" s="16"/>
      <c r="X94" s="17">
        <f>Y94+Z94</f>
        <v>651.3</v>
      </c>
      <c r="Y94" s="17">
        <v>651.3</v>
      </c>
      <c r="Z94" s="17"/>
      <c r="AA94" s="39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44.25" customHeight="1" thickBot="1">
      <c r="A95" s="115" t="s">
        <v>57</v>
      </c>
      <c r="B95" s="14" t="s">
        <v>31</v>
      </c>
      <c r="C95" s="14" t="s">
        <v>21</v>
      </c>
      <c r="D95" s="14" t="s">
        <v>118</v>
      </c>
      <c r="E95" s="14" t="s">
        <v>62</v>
      </c>
      <c r="F95" s="14"/>
      <c r="G95" s="17"/>
      <c r="H95" s="17"/>
      <c r="I95" s="17"/>
      <c r="J95" s="17"/>
      <c r="K95" s="17"/>
      <c r="L95" s="17"/>
      <c r="M95" s="13"/>
      <c r="N95" s="13"/>
      <c r="O95" s="13"/>
      <c r="P95" s="17"/>
      <c r="Q95" s="17"/>
      <c r="R95" s="17"/>
      <c r="S95" s="17"/>
      <c r="T95" s="15"/>
      <c r="U95" s="15"/>
      <c r="V95" s="15"/>
      <c r="W95" s="16"/>
      <c r="X95" s="17">
        <v>1.5</v>
      </c>
      <c r="Y95" s="17">
        <v>1.5</v>
      </c>
      <c r="Z95" s="17"/>
      <c r="AA95" s="39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30">
      <c r="A96" s="131" t="s">
        <v>58</v>
      </c>
      <c r="B96" s="14" t="s">
        <v>31</v>
      </c>
      <c r="C96" s="14" t="s">
        <v>21</v>
      </c>
      <c r="D96" s="14" t="s">
        <v>118</v>
      </c>
      <c r="E96" s="14" t="s">
        <v>63</v>
      </c>
      <c r="F96" s="14" t="s">
        <v>63</v>
      </c>
      <c r="G96" s="17"/>
      <c r="H96" s="17"/>
      <c r="I96" s="17"/>
      <c r="J96" s="17"/>
      <c r="K96" s="17"/>
      <c r="L96" s="17"/>
      <c r="M96" s="13"/>
      <c r="N96" s="13"/>
      <c r="O96" s="13"/>
      <c r="P96" s="17"/>
      <c r="Q96" s="17"/>
      <c r="R96" s="17"/>
      <c r="S96" s="17"/>
      <c r="T96" s="15"/>
      <c r="U96" s="15"/>
      <c r="V96" s="15"/>
      <c r="W96" s="16"/>
      <c r="X96" s="17">
        <v>6</v>
      </c>
      <c r="Y96" s="15">
        <v>6</v>
      </c>
      <c r="Z96" s="15"/>
      <c r="AA96" s="39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5.75">
      <c r="A97" s="152" t="s">
        <v>77</v>
      </c>
      <c r="B97" s="75" t="s">
        <v>2</v>
      </c>
      <c r="C97" s="75" t="s">
        <v>28</v>
      </c>
      <c r="D97" s="75" t="s">
        <v>25</v>
      </c>
      <c r="E97" s="75" t="s">
        <v>23</v>
      </c>
      <c r="F97" s="153"/>
      <c r="G97" s="153"/>
      <c r="H97" s="153"/>
      <c r="I97" s="153"/>
      <c r="J97" s="153"/>
      <c r="K97" s="153"/>
      <c r="L97" s="82"/>
      <c r="M97" s="82"/>
      <c r="N97" s="82"/>
      <c r="O97" s="153"/>
      <c r="P97" s="153"/>
      <c r="Q97" s="153"/>
      <c r="R97" s="153" t="e">
        <f>#REF!</f>
        <v>#REF!</v>
      </c>
      <c r="S97" s="153" t="e">
        <f>#REF!</f>
        <v>#REF!</v>
      </c>
      <c r="T97" s="153"/>
      <c r="U97" s="153"/>
      <c r="V97" s="90"/>
      <c r="W97" s="90"/>
      <c r="X97" s="153">
        <f aca="true" t="shared" si="8" ref="X97:Z100">X98</f>
        <v>7.29</v>
      </c>
      <c r="Y97" s="153">
        <f t="shared" si="8"/>
        <v>7.29</v>
      </c>
      <c r="Z97" s="153">
        <f t="shared" si="8"/>
        <v>0</v>
      </c>
      <c r="AA97" s="149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5.75">
      <c r="A98" s="166" t="s">
        <v>78</v>
      </c>
      <c r="B98" s="37" t="s">
        <v>2</v>
      </c>
      <c r="C98" s="37" t="s">
        <v>21</v>
      </c>
      <c r="D98" s="37" t="s">
        <v>25</v>
      </c>
      <c r="E98" s="37" t="s">
        <v>23</v>
      </c>
      <c r="F98" s="33"/>
      <c r="G98" s="33"/>
      <c r="H98" s="33"/>
      <c r="I98" s="33"/>
      <c r="J98" s="33"/>
      <c r="K98" s="33"/>
      <c r="L98" s="32"/>
      <c r="M98" s="32"/>
      <c r="N98" s="32"/>
      <c r="O98" s="33"/>
      <c r="P98" s="33"/>
      <c r="Q98" s="33"/>
      <c r="R98" s="33"/>
      <c r="S98" s="33"/>
      <c r="T98" s="33"/>
      <c r="U98" s="33"/>
      <c r="V98" s="33"/>
      <c r="W98" s="33"/>
      <c r="X98" s="33">
        <f t="shared" si="8"/>
        <v>7.29</v>
      </c>
      <c r="Y98" s="33">
        <f t="shared" si="8"/>
        <v>7.29</v>
      </c>
      <c r="Z98" s="33">
        <f t="shared" si="8"/>
        <v>0</v>
      </c>
      <c r="AA98" s="149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47.25">
      <c r="A99" s="133" t="s">
        <v>120</v>
      </c>
      <c r="B99" s="14" t="s">
        <v>2</v>
      </c>
      <c r="C99" s="14" t="s">
        <v>21</v>
      </c>
      <c r="D99" s="14" t="s">
        <v>82</v>
      </c>
      <c r="E99" s="14" t="s">
        <v>23</v>
      </c>
      <c r="F99" s="15">
        <v>60</v>
      </c>
      <c r="G99" s="15">
        <v>60</v>
      </c>
      <c r="H99" s="15"/>
      <c r="I99" s="15">
        <v>10</v>
      </c>
      <c r="J99" s="15">
        <v>10</v>
      </c>
      <c r="K99" s="15"/>
      <c r="L99" s="13">
        <v>70</v>
      </c>
      <c r="M99" s="13">
        <v>70</v>
      </c>
      <c r="N99" s="13">
        <v>0</v>
      </c>
      <c r="O99" s="15">
        <v>50</v>
      </c>
      <c r="P99" s="15">
        <v>50</v>
      </c>
      <c r="Q99" s="15"/>
      <c r="R99" s="15" t="e">
        <f>#REF!</f>
        <v>#REF!</v>
      </c>
      <c r="S99" s="15" t="e">
        <f>#REF!</f>
        <v>#REF!</v>
      </c>
      <c r="T99" s="15" t="e">
        <f>#REF!</f>
        <v>#REF!</v>
      </c>
      <c r="U99" s="15" t="e">
        <f>#REF!</f>
        <v>#REF!</v>
      </c>
      <c r="V99" s="15" t="e">
        <f>#REF!</f>
        <v>#REF!</v>
      </c>
      <c r="W99" s="15" t="e">
        <f>#REF!</f>
        <v>#REF!</v>
      </c>
      <c r="X99" s="15">
        <f t="shared" si="8"/>
        <v>7.29</v>
      </c>
      <c r="Y99" s="17">
        <f t="shared" si="8"/>
        <v>7.29</v>
      </c>
      <c r="Z99" s="17">
        <f t="shared" si="8"/>
        <v>0</v>
      </c>
      <c r="AA99" s="149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63">
      <c r="A100" s="151" t="s">
        <v>121</v>
      </c>
      <c r="B100" s="14" t="s">
        <v>2</v>
      </c>
      <c r="C100" s="14" t="s">
        <v>21</v>
      </c>
      <c r="D100" s="14" t="s">
        <v>153</v>
      </c>
      <c r="E100" s="14" t="s">
        <v>23</v>
      </c>
      <c r="F100" s="15">
        <v>60</v>
      </c>
      <c r="G100" s="15">
        <v>60</v>
      </c>
      <c r="H100" s="15"/>
      <c r="I100" s="15">
        <v>10</v>
      </c>
      <c r="J100" s="15">
        <v>10</v>
      </c>
      <c r="K100" s="15"/>
      <c r="L100" s="13">
        <v>70</v>
      </c>
      <c r="M100" s="13">
        <v>70</v>
      </c>
      <c r="N100" s="13">
        <v>0</v>
      </c>
      <c r="O100" s="15">
        <v>50</v>
      </c>
      <c r="P100" s="15">
        <v>50</v>
      </c>
      <c r="Q100" s="15"/>
      <c r="R100" s="15" t="e">
        <f>#REF!</f>
        <v>#REF!</v>
      </c>
      <c r="S100" s="15" t="e">
        <f>#REF!</f>
        <v>#REF!</v>
      </c>
      <c r="T100" s="15" t="e">
        <f>#REF!</f>
        <v>#REF!</v>
      </c>
      <c r="U100" s="15" t="e">
        <f>#REF!</f>
        <v>#REF!</v>
      </c>
      <c r="V100" s="15" t="e">
        <f>#REF!</f>
        <v>#REF!</v>
      </c>
      <c r="W100" s="15" t="e">
        <f>#REF!</f>
        <v>#REF!</v>
      </c>
      <c r="X100" s="15">
        <f t="shared" si="8"/>
        <v>7.29</v>
      </c>
      <c r="Y100" s="15">
        <f t="shared" si="8"/>
        <v>7.29</v>
      </c>
      <c r="Z100" s="15">
        <f t="shared" si="8"/>
        <v>0</v>
      </c>
      <c r="AA100" s="149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45">
      <c r="A101" s="131" t="s">
        <v>56</v>
      </c>
      <c r="B101" s="14" t="s">
        <v>2</v>
      </c>
      <c r="C101" s="14" t="s">
        <v>21</v>
      </c>
      <c r="D101" s="14" t="s">
        <v>153</v>
      </c>
      <c r="E101" s="14" t="s">
        <v>61</v>
      </c>
      <c r="F101" s="14" t="s">
        <v>61</v>
      </c>
      <c r="G101" s="17"/>
      <c r="H101" s="17"/>
      <c r="I101" s="17"/>
      <c r="J101" s="17"/>
      <c r="K101" s="17"/>
      <c r="L101" s="17"/>
      <c r="M101" s="13"/>
      <c r="N101" s="13"/>
      <c r="O101" s="13"/>
      <c r="P101" s="17"/>
      <c r="Q101" s="17"/>
      <c r="R101" s="17"/>
      <c r="S101" s="17"/>
      <c r="T101" s="15"/>
      <c r="U101" s="15"/>
      <c r="V101" s="15"/>
      <c r="W101" s="16"/>
      <c r="X101" s="17">
        <v>7.29</v>
      </c>
      <c r="Y101" s="17">
        <v>7.29</v>
      </c>
      <c r="Z101" s="17"/>
      <c r="AA101" s="149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26" ht="15.75">
      <c r="A102" s="57"/>
      <c r="B102" s="44"/>
      <c r="C102" s="44"/>
      <c r="D102" s="44"/>
      <c r="E102" s="44"/>
      <c r="F102" s="43"/>
      <c r="G102" s="43"/>
      <c r="H102" s="43"/>
      <c r="I102" s="43"/>
      <c r="J102" s="43"/>
      <c r="K102" s="43"/>
      <c r="L102" s="43"/>
      <c r="M102" s="43"/>
      <c r="N102" s="43"/>
      <c r="O102" s="20"/>
      <c r="P102" s="20"/>
      <c r="Q102" s="20"/>
      <c r="R102" s="20"/>
      <c r="S102" s="20"/>
      <c r="T102" s="20"/>
      <c r="U102" s="20"/>
      <c r="V102" s="45"/>
      <c r="W102" s="64"/>
      <c r="X102" s="63"/>
      <c r="Y102" s="63"/>
      <c r="Z102" s="63"/>
    </row>
    <row r="103" spans="1:26" ht="15.75">
      <c r="A103" s="212" t="s">
        <v>8</v>
      </c>
      <c r="B103" s="213"/>
      <c r="C103" s="213"/>
      <c r="D103" s="213"/>
      <c r="E103" s="213"/>
      <c r="F103" s="214"/>
      <c r="G103" s="214"/>
      <c r="H103" s="214"/>
      <c r="I103" s="214"/>
      <c r="J103" s="214"/>
      <c r="K103" s="214"/>
      <c r="L103" s="214"/>
      <c r="M103" s="214"/>
      <c r="N103" s="214"/>
      <c r="O103" s="215"/>
      <c r="P103" s="215"/>
      <c r="Q103" s="215"/>
      <c r="R103" s="216" t="e">
        <f>R16+#REF!+R58+R66+R81+#REF!+#REF!+#REF!+#REF!+#REF!+#REF!+#REF!</f>
        <v>#REF!</v>
      </c>
      <c r="S103" s="216" t="e">
        <f>S16+#REF!+S58+S66+S81+#REF!+#REF!+#REF!+#REF!+#REF!+#REF!+#REF!</f>
        <v>#REF!</v>
      </c>
      <c r="T103" s="215"/>
      <c r="U103" s="215"/>
      <c r="V103" s="217"/>
      <c r="W103" s="217"/>
      <c r="X103" s="144">
        <f>X16+X47+X53+X58+X66+X89+X97</f>
        <v>4783.78</v>
      </c>
      <c r="Y103" s="144">
        <f>Y16+Y47+Y53+Y58+Y66+Y89+Y97</f>
        <v>4685</v>
      </c>
      <c r="Z103" s="144">
        <f>Z16+Z47+Z53+Z58+Z66+Z89+Z97</f>
        <v>98.78</v>
      </c>
    </row>
    <row r="104" spans="1:26" ht="15.75">
      <c r="A104" s="43"/>
      <c r="B104" s="44"/>
      <c r="C104" s="44"/>
      <c r="D104" s="44"/>
      <c r="E104" s="44"/>
      <c r="F104" s="43"/>
      <c r="G104" s="43"/>
      <c r="H104" s="43"/>
      <c r="I104" s="43"/>
      <c r="J104" s="43"/>
      <c r="K104" s="43"/>
      <c r="L104" s="43"/>
      <c r="M104" s="43"/>
      <c r="N104" s="43"/>
      <c r="O104" s="20"/>
      <c r="P104" s="20"/>
      <c r="Q104" s="20"/>
      <c r="R104" s="20"/>
      <c r="S104" s="21"/>
      <c r="T104" s="20"/>
      <c r="U104" s="20"/>
      <c r="V104" s="45"/>
      <c r="W104" s="64"/>
      <c r="X104" s="63"/>
      <c r="Y104" s="67"/>
      <c r="Z104" s="67"/>
    </row>
    <row r="105" spans="1:26" ht="15.75">
      <c r="A105" s="95"/>
      <c r="B105" s="96"/>
      <c r="C105" s="96"/>
      <c r="D105" s="96"/>
      <c r="E105" s="96"/>
      <c r="F105" s="95"/>
      <c r="G105" s="95"/>
      <c r="H105" s="95"/>
      <c r="I105" s="95"/>
      <c r="J105" s="95"/>
      <c r="K105" s="95"/>
      <c r="L105" s="95"/>
      <c r="M105" s="95"/>
      <c r="N105" s="95"/>
      <c r="O105" s="97"/>
      <c r="P105" s="97"/>
      <c r="Q105" s="97"/>
      <c r="R105" s="98"/>
      <c r="S105" s="98"/>
      <c r="T105" s="97"/>
      <c r="U105" s="97"/>
      <c r="V105" s="99"/>
      <c r="W105" s="100"/>
      <c r="X105" s="101"/>
      <c r="Y105" s="101"/>
      <c r="Z105" s="101"/>
    </row>
    <row r="106" spans="1:26" ht="17.25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</row>
    <row r="107" spans="1:26" ht="12.75">
      <c r="A107" s="227" t="s">
        <v>137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</row>
    <row r="108" spans="1:26" ht="15.75">
      <c r="A108" s="102"/>
      <c r="B108" s="103"/>
      <c r="C108" s="103"/>
      <c r="D108" s="103"/>
      <c r="E108" s="103"/>
      <c r="F108" s="102"/>
      <c r="G108" s="102"/>
      <c r="H108" s="102"/>
      <c r="I108" s="102"/>
      <c r="J108" s="102"/>
      <c r="K108" s="102"/>
      <c r="L108" s="102"/>
      <c r="M108" s="102"/>
      <c r="N108" s="102"/>
      <c r="O108" s="104"/>
      <c r="P108" s="104"/>
      <c r="Q108" s="104"/>
      <c r="R108" s="104"/>
      <c r="S108" s="104"/>
      <c r="T108" s="104"/>
      <c r="U108" s="104"/>
      <c r="V108" s="31"/>
      <c r="W108" s="65"/>
      <c r="X108" s="107"/>
      <c r="Y108" s="107"/>
      <c r="Z108" s="107"/>
    </row>
    <row r="109" spans="1:26" ht="15.75">
      <c r="A109" s="102"/>
      <c r="B109" s="103"/>
      <c r="C109" s="103"/>
      <c r="D109" s="103"/>
      <c r="E109" s="103"/>
      <c r="F109" s="102"/>
      <c r="G109" s="102"/>
      <c r="H109" s="102"/>
      <c r="I109" s="102"/>
      <c r="J109" s="102"/>
      <c r="K109" s="102"/>
      <c r="L109" s="102"/>
      <c r="M109" s="102"/>
      <c r="N109" s="102"/>
      <c r="O109" s="104"/>
      <c r="P109" s="104"/>
      <c r="Q109" s="104"/>
      <c r="R109" s="104"/>
      <c r="S109" s="105"/>
      <c r="T109" s="104"/>
      <c r="U109" s="104"/>
      <c r="V109" s="31"/>
      <c r="W109" s="65"/>
      <c r="X109" s="106"/>
      <c r="Y109" s="107"/>
      <c r="Z109" s="107"/>
    </row>
    <row r="110" spans="1:26" ht="15.75">
      <c r="A110" s="102"/>
      <c r="B110" s="103"/>
      <c r="C110" s="103"/>
      <c r="D110" s="103"/>
      <c r="E110" s="103"/>
      <c r="F110" s="102"/>
      <c r="G110" s="102"/>
      <c r="H110" s="102"/>
      <c r="I110" s="102"/>
      <c r="J110" s="102"/>
      <c r="K110" s="102"/>
      <c r="L110" s="102"/>
      <c r="M110" s="102"/>
      <c r="N110" s="102"/>
      <c r="O110" s="104"/>
      <c r="P110" s="104"/>
      <c r="Q110" s="104"/>
      <c r="R110" s="104"/>
      <c r="S110" s="104"/>
      <c r="T110" s="104"/>
      <c r="U110" s="104"/>
      <c r="V110" s="31"/>
      <c r="W110" s="65"/>
      <c r="X110" s="107"/>
      <c r="Y110" s="107"/>
      <c r="Z110" s="107"/>
    </row>
    <row r="111" spans="1:26" ht="15.75">
      <c r="A111" s="102"/>
      <c r="B111" s="103"/>
      <c r="C111" s="103"/>
      <c r="D111" s="103"/>
      <c r="E111" s="103"/>
      <c r="F111" s="102"/>
      <c r="G111" s="102"/>
      <c r="H111" s="102"/>
      <c r="I111" s="102"/>
      <c r="J111" s="102"/>
      <c r="K111" s="102"/>
      <c r="L111" s="102"/>
      <c r="M111" s="102"/>
      <c r="N111" s="102"/>
      <c r="O111" s="104"/>
      <c r="P111" s="104"/>
      <c r="Q111" s="104"/>
      <c r="R111" s="104"/>
      <c r="S111" s="105"/>
      <c r="T111" s="104"/>
      <c r="U111" s="104"/>
      <c r="V111" s="31"/>
      <c r="W111" s="65"/>
      <c r="X111" s="107"/>
      <c r="Y111" s="107"/>
      <c r="Z111" s="107"/>
    </row>
    <row r="112" spans="1:26" ht="15.75">
      <c r="A112" s="23"/>
      <c r="B112" s="22"/>
      <c r="C112" s="22"/>
      <c r="D112" s="22"/>
      <c r="E112" s="22"/>
      <c r="F112" s="23"/>
      <c r="G112" s="23"/>
      <c r="H112" s="23"/>
      <c r="I112" s="23"/>
      <c r="J112" s="23"/>
      <c r="K112" s="23"/>
      <c r="L112" s="23"/>
      <c r="M112" s="23"/>
      <c r="N112" s="23"/>
      <c r="O112" s="24"/>
      <c r="P112" s="24"/>
      <c r="Q112" s="24"/>
      <c r="R112" s="24"/>
      <c r="S112" s="24"/>
      <c r="T112" s="24"/>
      <c r="U112" s="24"/>
      <c r="V112" s="31"/>
      <c r="W112" s="65"/>
      <c r="X112" s="25"/>
      <c r="Y112" s="25"/>
      <c r="Z112" s="25"/>
    </row>
    <row r="113" spans="1:26" ht="15.75">
      <c r="A113" s="23"/>
      <c r="B113" s="22"/>
      <c r="C113" s="22"/>
      <c r="D113" s="22"/>
      <c r="E113" s="22"/>
      <c r="F113" s="23"/>
      <c r="G113" s="23"/>
      <c r="H113" s="23"/>
      <c r="I113" s="23"/>
      <c r="J113" s="23"/>
      <c r="K113" s="23"/>
      <c r="L113" s="23"/>
      <c r="M113" s="23"/>
      <c r="N113" s="23"/>
      <c r="O113" s="24"/>
      <c r="P113" s="24"/>
      <c r="Q113" s="24"/>
      <c r="R113" s="24"/>
      <c r="S113" s="24"/>
      <c r="T113" s="24"/>
      <c r="U113" s="24"/>
      <c r="V113" s="31"/>
      <c r="W113" s="65"/>
      <c r="X113" s="25"/>
      <c r="Y113" s="25"/>
      <c r="Z113" s="25"/>
    </row>
    <row r="114" spans="1:26" ht="15.75">
      <c r="A114" s="23"/>
      <c r="B114" s="22"/>
      <c r="C114" s="22"/>
      <c r="D114" s="22"/>
      <c r="E114" s="22"/>
      <c r="F114" s="23"/>
      <c r="G114" s="23"/>
      <c r="H114" s="23"/>
      <c r="I114" s="23"/>
      <c r="J114" s="23"/>
      <c r="K114" s="23"/>
      <c r="L114" s="23"/>
      <c r="M114" s="23"/>
      <c r="N114" s="23"/>
      <c r="O114" s="24"/>
      <c r="P114" s="24"/>
      <c r="Q114" s="24"/>
      <c r="R114" s="24"/>
      <c r="S114" s="24"/>
      <c r="T114" s="24"/>
      <c r="U114" s="24"/>
      <c r="V114" s="31"/>
      <c r="W114" s="65"/>
      <c r="X114" s="25"/>
      <c r="Y114" s="25"/>
      <c r="Z114" s="25"/>
    </row>
    <row r="115" spans="1:26" ht="15.75">
      <c r="A115" s="23"/>
      <c r="B115" s="22"/>
      <c r="C115" s="22"/>
      <c r="D115" s="22"/>
      <c r="E115" s="22"/>
      <c r="F115" s="23"/>
      <c r="G115" s="23"/>
      <c r="H115" s="23"/>
      <c r="I115" s="23"/>
      <c r="J115" s="23"/>
      <c r="K115" s="23"/>
      <c r="L115" s="23"/>
      <c r="M115" s="23"/>
      <c r="N115" s="23"/>
      <c r="O115" s="24"/>
      <c r="P115" s="24"/>
      <c r="Q115" s="24"/>
      <c r="R115" s="24"/>
      <c r="S115" s="24"/>
      <c r="T115" s="24"/>
      <c r="U115" s="24"/>
      <c r="V115" s="31"/>
      <c r="W115" s="65"/>
      <c r="X115" s="25"/>
      <c r="Y115" s="25"/>
      <c r="Z115" s="25"/>
    </row>
    <row r="116" spans="1:26" ht="15.75">
      <c r="A116" s="23"/>
      <c r="B116" s="22"/>
      <c r="C116" s="22"/>
      <c r="D116" s="22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4"/>
      <c r="P116" s="24"/>
      <c r="Q116" s="24"/>
      <c r="R116" s="24"/>
      <c r="S116" s="24"/>
      <c r="T116" s="24"/>
      <c r="U116" s="24"/>
      <c r="V116" s="31"/>
      <c r="W116" s="65"/>
      <c r="X116" s="25"/>
      <c r="Y116" s="25"/>
      <c r="Z116" s="25"/>
    </row>
    <row r="117" spans="1:26" ht="15.75">
      <c r="A117" s="23"/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3"/>
      <c r="O117" s="24"/>
      <c r="P117" s="24"/>
      <c r="Q117" s="24"/>
      <c r="R117" s="24"/>
      <c r="S117" s="24"/>
      <c r="T117" s="24"/>
      <c r="U117" s="24"/>
      <c r="V117" s="31"/>
      <c r="W117" s="65"/>
      <c r="X117" s="25"/>
      <c r="Y117" s="25"/>
      <c r="Z117" s="25"/>
    </row>
    <row r="118" spans="1:26" ht="15.75">
      <c r="A118" s="23"/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3"/>
      <c r="O118" s="24"/>
      <c r="P118" s="24"/>
      <c r="Q118" s="24"/>
      <c r="R118" s="24"/>
      <c r="S118" s="24"/>
      <c r="T118" s="24"/>
      <c r="U118" s="24"/>
      <c r="V118" s="31"/>
      <c r="W118" s="65"/>
      <c r="X118" s="25"/>
      <c r="Y118" s="25"/>
      <c r="Z118" s="25"/>
    </row>
    <row r="119" spans="1:26" ht="15.75">
      <c r="A119" s="23"/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3"/>
      <c r="O119" s="24"/>
      <c r="P119" s="24"/>
      <c r="Q119" s="24"/>
      <c r="R119" s="24"/>
      <c r="S119" s="24"/>
      <c r="T119" s="24"/>
      <c r="U119" s="24"/>
      <c r="V119" s="31"/>
      <c r="W119" s="65"/>
      <c r="X119" s="25"/>
      <c r="Y119" s="25"/>
      <c r="Z119" s="25"/>
    </row>
    <row r="120" spans="1:26" ht="15.75">
      <c r="A120" s="23"/>
      <c r="B120" s="22"/>
      <c r="C120" s="22"/>
      <c r="D120" s="22"/>
      <c r="E120" s="22"/>
      <c r="F120" s="23"/>
      <c r="G120" s="23"/>
      <c r="H120" s="23"/>
      <c r="I120" s="23"/>
      <c r="J120" s="23"/>
      <c r="K120" s="23"/>
      <c r="L120" s="23"/>
      <c r="M120" s="23"/>
      <c r="N120" s="23"/>
      <c r="O120" s="24"/>
      <c r="P120" s="24"/>
      <c r="Q120" s="24"/>
      <c r="R120" s="24"/>
      <c r="S120" s="24"/>
      <c r="T120" s="24"/>
      <c r="U120" s="24"/>
      <c r="V120" s="31"/>
      <c r="W120" s="65"/>
      <c r="X120" s="25"/>
      <c r="Y120" s="25"/>
      <c r="Z120" s="25"/>
    </row>
    <row r="121" spans="1:26" ht="15.75">
      <c r="A121" s="23"/>
      <c r="B121" s="22"/>
      <c r="C121" s="22"/>
      <c r="D121" s="22"/>
      <c r="E121" s="22"/>
      <c r="F121" s="23"/>
      <c r="G121" s="23"/>
      <c r="H121" s="23"/>
      <c r="I121" s="23"/>
      <c r="J121" s="23"/>
      <c r="K121" s="23"/>
      <c r="L121" s="23"/>
      <c r="M121" s="23"/>
      <c r="N121" s="23"/>
      <c r="O121" s="24"/>
      <c r="P121" s="24"/>
      <c r="Q121" s="24"/>
      <c r="R121" s="24"/>
      <c r="S121" s="24"/>
      <c r="T121" s="24"/>
      <c r="U121" s="24"/>
      <c r="V121" s="31"/>
      <c r="W121" s="65"/>
      <c r="X121" s="25"/>
      <c r="Y121" s="25"/>
      <c r="Z121" s="25"/>
    </row>
    <row r="122" spans="1:26" ht="15.75">
      <c r="A122" s="23"/>
      <c r="B122" s="22"/>
      <c r="C122" s="22"/>
      <c r="D122" s="22"/>
      <c r="E122" s="22"/>
      <c r="F122" s="23"/>
      <c r="G122" s="23"/>
      <c r="H122" s="23"/>
      <c r="I122" s="23"/>
      <c r="J122" s="23"/>
      <c r="K122" s="23"/>
      <c r="L122" s="23"/>
      <c r="M122" s="23"/>
      <c r="N122" s="23"/>
      <c r="O122" s="24"/>
      <c r="P122" s="24"/>
      <c r="Q122" s="24"/>
      <c r="R122" s="24"/>
      <c r="S122" s="24"/>
      <c r="T122" s="24"/>
      <c r="U122" s="24"/>
      <c r="V122" s="31"/>
      <c r="W122" s="65"/>
      <c r="X122" s="25"/>
      <c r="Y122" s="25"/>
      <c r="Z122" s="25"/>
    </row>
    <row r="123" spans="1:26" ht="15.75">
      <c r="A123" s="23"/>
      <c r="B123" s="22"/>
      <c r="C123" s="22"/>
      <c r="D123" s="22"/>
      <c r="E123" s="22"/>
      <c r="F123" s="23"/>
      <c r="G123" s="23"/>
      <c r="H123" s="23"/>
      <c r="I123" s="23"/>
      <c r="J123" s="23"/>
      <c r="K123" s="23"/>
      <c r="L123" s="23"/>
      <c r="M123" s="23"/>
      <c r="N123" s="23"/>
      <c r="O123" s="24"/>
      <c r="P123" s="24"/>
      <c r="Q123" s="24"/>
      <c r="R123" s="24"/>
      <c r="S123" s="24"/>
      <c r="T123" s="24"/>
      <c r="U123" s="24"/>
      <c r="V123" s="31"/>
      <c r="W123" s="65"/>
      <c r="X123" s="25"/>
      <c r="Y123" s="25"/>
      <c r="Z123" s="25"/>
    </row>
    <row r="124" spans="1:26" ht="15.75">
      <c r="A124" s="23"/>
      <c r="B124" s="22"/>
      <c r="C124" s="22"/>
      <c r="D124" s="22"/>
      <c r="E124" s="22"/>
      <c r="F124" s="23"/>
      <c r="G124" s="23"/>
      <c r="H124" s="23"/>
      <c r="I124" s="23"/>
      <c r="J124" s="23"/>
      <c r="K124" s="23"/>
      <c r="L124" s="23"/>
      <c r="M124" s="23"/>
      <c r="N124" s="23"/>
      <c r="O124" s="24"/>
      <c r="P124" s="24"/>
      <c r="Q124" s="24"/>
      <c r="R124" s="24"/>
      <c r="S124" s="24"/>
      <c r="T124" s="24"/>
      <c r="U124" s="24"/>
      <c r="V124" s="31"/>
      <c r="W124" s="65"/>
      <c r="X124" s="25"/>
      <c r="Y124" s="25"/>
      <c r="Z124" s="25"/>
    </row>
    <row r="125" spans="1:26" ht="15.75">
      <c r="A125" s="23"/>
      <c r="B125" s="22"/>
      <c r="C125" s="22"/>
      <c r="D125" s="22"/>
      <c r="E125" s="22"/>
      <c r="F125" s="23"/>
      <c r="G125" s="23"/>
      <c r="H125" s="23"/>
      <c r="I125" s="23"/>
      <c r="J125" s="23"/>
      <c r="K125" s="23"/>
      <c r="L125" s="23"/>
      <c r="M125" s="23"/>
      <c r="N125" s="23"/>
      <c r="O125" s="24"/>
      <c r="P125" s="24"/>
      <c r="Q125" s="24"/>
      <c r="R125" s="24"/>
      <c r="S125" s="24"/>
      <c r="T125" s="24"/>
      <c r="U125" s="24"/>
      <c r="V125" s="31"/>
      <c r="W125" s="65"/>
      <c r="X125" s="25"/>
      <c r="Y125" s="25"/>
      <c r="Z125" s="25"/>
    </row>
    <row r="126" spans="1:26" ht="15.75">
      <c r="A126" s="23"/>
      <c r="B126" s="22"/>
      <c r="C126" s="22"/>
      <c r="D126" s="22"/>
      <c r="E126" s="22"/>
      <c r="F126" s="23"/>
      <c r="G126" s="23"/>
      <c r="H126" s="23"/>
      <c r="I126" s="23"/>
      <c r="J126" s="23"/>
      <c r="K126" s="23"/>
      <c r="L126" s="23"/>
      <c r="M126" s="23"/>
      <c r="N126" s="23"/>
      <c r="O126" s="24"/>
      <c r="P126" s="24"/>
      <c r="Q126" s="24"/>
      <c r="R126" s="24"/>
      <c r="S126" s="24"/>
      <c r="T126" s="24"/>
      <c r="U126" s="24"/>
      <c r="V126" s="31"/>
      <c r="W126" s="65"/>
      <c r="X126" s="25"/>
      <c r="Y126" s="25"/>
      <c r="Z126" s="25"/>
    </row>
    <row r="127" spans="1:26" ht="15.75">
      <c r="A127" s="23"/>
      <c r="B127" s="22"/>
      <c r="C127" s="22"/>
      <c r="D127" s="22"/>
      <c r="E127" s="22"/>
      <c r="F127" s="23"/>
      <c r="G127" s="23"/>
      <c r="H127" s="23"/>
      <c r="I127" s="23"/>
      <c r="J127" s="23"/>
      <c r="K127" s="23"/>
      <c r="L127" s="23"/>
      <c r="M127" s="23"/>
      <c r="N127" s="23"/>
      <c r="O127" s="24"/>
      <c r="P127" s="24"/>
      <c r="Q127" s="24"/>
      <c r="R127" s="24"/>
      <c r="S127" s="24"/>
      <c r="T127" s="24"/>
      <c r="U127" s="24"/>
      <c r="V127" s="31"/>
      <c r="W127" s="65"/>
      <c r="X127" s="25"/>
      <c r="Y127" s="25"/>
      <c r="Z127" s="25"/>
    </row>
    <row r="128" spans="1:26" ht="15.75">
      <c r="A128" s="23"/>
      <c r="B128" s="22"/>
      <c r="C128" s="22"/>
      <c r="D128" s="22"/>
      <c r="E128" s="22"/>
      <c r="F128" s="23"/>
      <c r="G128" s="23"/>
      <c r="H128" s="23"/>
      <c r="I128" s="23"/>
      <c r="J128" s="23"/>
      <c r="K128" s="23"/>
      <c r="L128" s="23"/>
      <c r="M128" s="23"/>
      <c r="N128" s="23"/>
      <c r="O128" s="24"/>
      <c r="P128" s="24"/>
      <c r="Q128" s="24"/>
      <c r="R128" s="24"/>
      <c r="S128" s="24"/>
      <c r="T128" s="24"/>
      <c r="U128" s="24"/>
      <c r="V128" s="31"/>
      <c r="W128" s="65"/>
      <c r="X128" s="25"/>
      <c r="Y128" s="25"/>
      <c r="Z128" s="25"/>
    </row>
    <row r="129" spans="1:26" ht="15.75">
      <c r="A129" s="23"/>
      <c r="B129" s="22"/>
      <c r="C129" s="22"/>
      <c r="D129" s="22"/>
      <c r="E129" s="22"/>
      <c r="F129" s="23"/>
      <c r="G129" s="23"/>
      <c r="H129" s="23"/>
      <c r="I129" s="23"/>
      <c r="J129" s="23"/>
      <c r="K129" s="23"/>
      <c r="L129" s="23"/>
      <c r="M129" s="23"/>
      <c r="N129" s="23"/>
      <c r="O129" s="24"/>
      <c r="P129" s="24"/>
      <c r="Q129" s="24"/>
      <c r="R129" s="24"/>
      <c r="S129" s="24"/>
      <c r="T129" s="24"/>
      <c r="U129" s="24"/>
      <c r="V129" s="31"/>
      <c r="W129" s="65"/>
      <c r="X129" s="25"/>
      <c r="Y129" s="25"/>
      <c r="Z129" s="25"/>
    </row>
    <row r="130" spans="1:26" ht="15.75">
      <c r="A130" s="23"/>
      <c r="B130" s="22"/>
      <c r="C130" s="22"/>
      <c r="D130" s="22"/>
      <c r="E130" s="22"/>
      <c r="F130" s="23"/>
      <c r="G130" s="23"/>
      <c r="H130" s="23"/>
      <c r="I130" s="23"/>
      <c r="J130" s="23"/>
      <c r="K130" s="23"/>
      <c r="L130" s="23"/>
      <c r="M130" s="23"/>
      <c r="N130" s="23"/>
      <c r="O130" s="24"/>
      <c r="P130" s="24"/>
      <c r="Q130" s="24"/>
      <c r="R130" s="24"/>
      <c r="S130" s="24"/>
      <c r="T130" s="24"/>
      <c r="U130" s="24"/>
      <c r="V130" s="31"/>
      <c r="W130" s="65"/>
      <c r="X130" s="25"/>
      <c r="Y130" s="25"/>
      <c r="Z130" s="25"/>
    </row>
    <row r="131" spans="1:26" ht="15.75">
      <c r="A131" s="23"/>
      <c r="B131" s="22"/>
      <c r="C131" s="22"/>
      <c r="D131" s="22"/>
      <c r="E131" s="22"/>
      <c r="F131" s="23"/>
      <c r="G131" s="23"/>
      <c r="H131" s="23"/>
      <c r="I131" s="23"/>
      <c r="J131" s="23"/>
      <c r="K131" s="23"/>
      <c r="L131" s="23"/>
      <c r="M131" s="23"/>
      <c r="N131" s="23"/>
      <c r="O131" s="24"/>
      <c r="P131" s="24"/>
      <c r="Q131" s="24"/>
      <c r="R131" s="24"/>
      <c r="S131" s="24"/>
      <c r="T131" s="24"/>
      <c r="U131" s="24"/>
      <c r="V131" s="31"/>
      <c r="W131" s="65"/>
      <c r="X131" s="25"/>
      <c r="Y131" s="25"/>
      <c r="Z131" s="25"/>
    </row>
    <row r="132" spans="1:26" ht="15.75">
      <c r="A132" s="23"/>
      <c r="B132" s="22"/>
      <c r="C132" s="22"/>
      <c r="D132" s="22"/>
      <c r="E132" s="22"/>
      <c r="F132" s="23"/>
      <c r="G132" s="23"/>
      <c r="H132" s="23"/>
      <c r="I132" s="23"/>
      <c r="J132" s="23"/>
      <c r="K132" s="23"/>
      <c r="L132" s="23"/>
      <c r="M132" s="23"/>
      <c r="N132" s="23"/>
      <c r="O132" s="24"/>
      <c r="P132" s="24"/>
      <c r="Q132" s="24"/>
      <c r="R132" s="24"/>
      <c r="S132" s="24"/>
      <c r="T132" s="24"/>
      <c r="U132" s="24"/>
      <c r="V132" s="31"/>
      <c r="W132" s="65"/>
      <c r="X132" s="25"/>
      <c r="Y132" s="25"/>
      <c r="Z132" s="25"/>
    </row>
    <row r="133" spans="1:26" ht="15.75">
      <c r="A133" s="23"/>
      <c r="B133" s="22"/>
      <c r="C133" s="22"/>
      <c r="D133" s="22"/>
      <c r="E133" s="22"/>
      <c r="F133" s="23"/>
      <c r="G133" s="23"/>
      <c r="H133" s="23"/>
      <c r="I133" s="23"/>
      <c r="J133" s="23"/>
      <c r="K133" s="23"/>
      <c r="L133" s="23"/>
      <c r="M133" s="23"/>
      <c r="N133" s="23"/>
      <c r="O133" s="24"/>
      <c r="P133" s="24"/>
      <c r="Q133" s="24"/>
      <c r="R133" s="24"/>
      <c r="S133" s="24"/>
      <c r="T133" s="24"/>
      <c r="U133" s="24"/>
      <c r="V133" s="24"/>
      <c r="W133" s="65"/>
      <c r="X133" s="25"/>
      <c r="Y133" s="25"/>
      <c r="Z133" s="25"/>
    </row>
    <row r="134" spans="1:26" ht="15.75">
      <c r="A134" s="25"/>
      <c r="B134" s="26"/>
      <c r="C134" s="26"/>
      <c r="D134" s="26"/>
      <c r="E134" s="26"/>
      <c r="F134" s="27"/>
      <c r="G134" s="27"/>
      <c r="H134" s="27"/>
      <c r="I134" s="25"/>
      <c r="J134" s="25"/>
      <c r="K134" s="25"/>
      <c r="L134" s="23"/>
      <c r="M134" s="23"/>
      <c r="N134" s="25"/>
      <c r="O134" s="28"/>
      <c r="P134" s="28"/>
      <c r="Q134" s="28"/>
      <c r="R134" s="28"/>
      <c r="S134" s="28"/>
      <c r="T134" s="28"/>
      <c r="U134" s="28"/>
      <c r="V134" s="28"/>
      <c r="W134" s="65"/>
      <c r="X134" s="25"/>
      <c r="Y134" s="25"/>
      <c r="Z134" s="25"/>
    </row>
    <row r="135" spans="1:26" ht="15.75">
      <c r="A135" s="25"/>
      <c r="B135" s="26"/>
      <c r="C135" s="26"/>
      <c r="D135" s="26"/>
      <c r="E135" s="26"/>
      <c r="F135" s="27"/>
      <c r="G135" s="27"/>
      <c r="H135" s="27"/>
      <c r="I135" s="25"/>
      <c r="J135" s="25"/>
      <c r="K135" s="25"/>
      <c r="L135" s="23"/>
      <c r="M135" s="23"/>
      <c r="N135" s="25"/>
      <c r="O135" s="28"/>
      <c r="P135" s="28"/>
      <c r="Q135" s="28"/>
      <c r="R135" s="28"/>
      <c r="S135" s="28"/>
      <c r="T135" s="28"/>
      <c r="U135" s="28"/>
      <c r="V135" s="28"/>
      <c r="W135" s="65"/>
      <c r="X135" s="25"/>
      <c r="Y135" s="25"/>
      <c r="Z135" s="25"/>
    </row>
    <row r="136" spans="1:26" ht="15.75">
      <c r="A136" s="25"/>
      <c r="B136" s="26"/>
      <c r="C136" s="26"/>
      <c r="D136" s="26"/>
      <c r="E136" s="26"/>
      <c r="F136" s="27"/>
      <c r="G136" s="27"/>
      <c r="H136" s="27"/>
      <c r="I136" s="25"/>
      <c r="J136" s="25"/>
      <c r="K136" s="25"/>
      <c r="L136" s="23"/>
      <c r="M136" s="23"/>
      <c r="N136" s="25"/>
      <c r="O136" s="28"/>
      <c r="P136" s="28"/>
      <c r="Q136" s="28"/>
      <c r="R136" s="28"/>
      <c r="S136" s="28"/>
      <c r="T136" s="28"/>
      <c r="U136" s="28"/>
      <c r="V136" s="28"/>
      <c r="W136" s="65"/>
      <c r="X136" s="25"/>
      <c r="Y136" s="25"/>
      <c r="Z136" s="25"/>
    </row>
    <row r="137" spans="1:26" ht="15.75">
      <c r="A137" s="25"/>
      <c r="B137" s="26"/>
      <c r="C137" s="26"/>
      <c r="D137" s="26"/>
      <c r="E137" s="26"/>
      <c r="F137" s="27"/>
      <c r="G137" s="27"/>
      <c r="H137" s="27"/>
      <c r="I137" s="25"/>
      <c r="J137" s="25"/>
      <c r="K137" s="25"/>
      <c r="L137" s="23"/>
      <c r="M137" s="23"/>
      <c r="N137" s="25"/>
      <c r="O137" s="28"/>
      <c r="P137" s="28"/>
      <c r="Q137" s="28"/>
      <c r="R137" s="28"/>
      <c r="S137" s="28"/>
      <c r="T137" s="28"/>
      <c r="U137" s="28"/>
      <c r="V137" s="28"/>
      <c r="W137" s="65"/>
      <c r="X137" s="25"/>
      <c r="Y137" s="25"/>
      <c r="Z137" s="25"/>
    </row>
    <row r="138" spans="1:26" ht="15.75">
      <c r="A138" s="25"/>
      <c r="B138" s="26"/>
      <c r="C138" s="26"/>
      <c r="D138" s="26"/>
      <c r="E138" s="26"/>
      <c r="F138" s="27"/>
      <c r="G138" s="27"/>
      <c r="H138" s="27"/>
      <c r="I138" s="25"/>
      <c r="J138" s="25"/>
      <c r="K138" s="25"/>
      <c r="L138" s="23"/>
      <c r="M138" s="23"/>
      <c r="N138" s="25"/>
      <c r="O138" s="28"/>
      <c r="P138" s="28"/>
      <c r="Q138" s="28"/>
      <c r="R138" s="28"/>
      <c r="S138" s="28"/>
      <c r="T138" s="28"/>
      <c r="U138" s="28"/>
      <c r="V138" s="28"/>
      <c r="W138" s="65"/>
      <c r="X138" s="25"/>
      <c r="Y138" s="25"/>
      <c r="Z138" s="25"/>
    </row>
    <row r="139" spans="1:26" ht="15.75">
      <c r="A139" s="25"/>
      <c r="B139" s="26"/>
      <c r="C139" s="26"/>
      <c r="D139" s="26"/>
      <c r="E139" s="26"/>
      <c r="F139" s="27"/>
      <c r="G139" s="27"/>
      <c r="H139" s="27"/>
      <c r="I139" s="25"/>
      <c r="J139" s="25"/>
      <c r="K139" s="25"/>
      <c r="L139" s="23"/>
      <c r="M139" s="23"/>
      <c r="N139" s="25"/>
      <c r="O139" s="28"/>
      <c r="P139" s="28"/>
      <c r="Q139" s="28"/>
      <c r="R139" s="28"/>
      <c r="S139" s="28"/>
      <c r="T139" s="28"/>
      <c r="U139" s="28"/>
      <c r="V139" s="28"/>
      <c r="W139" s="65"/>
      <c r="X139" s="25"/>
      <c r="Y139" s="25"/>
      <c r="Z139" s="25"/>
    </row>
    <row r="140" spans="1:26" ht="15.75">
      <c r="A140" s="25"/>
      <c r="B140" s="26"/>
      <c r="C140" s="26"/>
      <c r="D140" s="26"/>
      <c r="E140" s="26"/>
      <c r="F140" s="27"/>
      <c r="G140" s="27"/>
      <c r="H140" s="27"/>
      <c r="I140" s="25"/>
      <c r="J140" s="25"/>
      <c r="K140" s="25"/>
      <c r="L140" s="23"/>
      <c r="M140" s="23"/>
      <c r="N140" s="25"/>
      <c r="O140" s="28"/>
      <c r="P140" s="28"/>
      <c r="Q140" s="28"/>
      <c r="R140" s="28"/>
      <c r="S140" s="28"/>
      <c r="T140" s="28"/>
      <c r="U140" s="28"/>
      <c r="V140" s="28"/>
      <c r="W140" s="65"/>
      <c r="X140" s="25"/>
      <c r="Y140" s="25"/>
      <c r="Z140" s="25"/>
    </row>
    <row r="141" spans="1:26" ht="15.75">
      <c r="A141" s="25"/>
      <c r="B141" s="26"/>
      <c r="C141" s="26"/>
      <c r="D141" s="26"/>
      <c r="E141" s="26"/>
      <c r="F141" s="27"/>
      <c r="G141" s="27"/>
      <c r="H141" s="27"/>
      <c r="I141" s="25"/>
      <c r="J141" s="25"/>
      <c r="K141" s="25"/>
      <c r="L141" s="23"/>
      <c r="M141" s="23"/>
      <c r="N141" s="25"/>
      <c r="O141" s="28"/>
      <c r="P141" s="28"/>
      <c r="Q141" s="28"/>
      <c r="R141" s="28"/>
      <c r="S141" s="28"/>
      <c r="T141" s="28"/>
      <c r="U141" s="28"/>
      <c r="V141" s="28"/>
      <c r="W141" s="65"/>
      <c r="X141" s="25"/>
      <c r="Y141" s="25"/>
      <c r="Z141" s="25"/>
    </row>
    <row r="142" spans="1:26" ht="15.75">
      <c r="A142" s="25"/>
      <c r="B142" s="26"/>
      <c r="C142" s="26"/>
      <c r="D142" s="26"/>
      <c r="E142" s="26"/>
      <c r="F142" s="27"/>
      <c r="G142" s="27"/>
      <c r="H142" s="27"/>
      <c r="I142" s="25"/>
      <c r="J142" s="25"/>
      <c r="K142" s="25"/>
      <c r="L142" s="23"/>
      <c r="M142" s="23"/>
      <c r="N142" s="25"/>
      <c r="O142" s="28"/>
      <c r="P142" s="28"/>
      <c r="Q142" s="28"/>
      <c r="R142" s="28"/>
      <c r="S142" s="28"/>
      <c r="T142" s="28"/>
      <c r="U142" s="28"/>
      <c r="V142" s="28"/>
      <c r="W142" s="65"/>
      <c r="X142" s="25"/>
      <c r="Y142" s="25"/>
      <c r="Z142" s="25"/>
    </row>
    <row r="143" spans="1:26" ht="15.75">
      <c r="A143" s="25"/>
      <c r="B143" s="26"/>
      <c r="C143" s="26"/>
      <c r="D143" s="26"/>
      <c r="E143" s="26"/>
      <c r="F143" s="27"/>
      <c r="G143" s="27"/>
      <c r="H143" s="27"/>
      <c r="I143" s="25"/>
      <c r="J143" s="25"/>
      <c r="K143" s="25"/>
      <c r="L143" s="23"/>
      <c r="M143" s="23"/>
      <c r="N143" s="25"/>
      <c r="O143" s="28"/>
      <c r="P143" s="28"/>
      <c r="Q143" s="28"/>
      <c r="R143" s="28"/>
      <c r="S143" s="28"/>
      <c r="T143" s="28"/>
      <c r="U143" s="28"/>
      <c r="V143" s="28"/>
      <c r="W143" s="65"/>
      <c r="X143" s="25"/>
      <c r="Y143" s="25"/>
      <c r="Z143" s="25"/>
    </row>
    <row r="144" spans="1:26" ht="15.75">
      <c r="A144" s="25"/>
      <c r="B144" s="26"/>
      <c r="C144" s="26"/>
      <c r="D144" s="26"/>
      <c r="E144" s="26"/>
      <c r="F144" s="27"/>
      <c r="G144" s="27"/>
      <c r="H144" s="27"/>
      <c r="I144" s="25"/>
      <c r="J144" s="25"/>
      <c r="K144" s="25"/>
      <c r="L144" s="23"/>
      <c r="M144" s="23"/>
      <c r="N144" s="25"/>
      <c r="O144" s="28"/>
      <c r="P144" s="28"/>
      <c r="Q144" s="28"/>
      <c r="R144" s="28"/>
      <c r="S144" s="28"/>
      <c r="T144" s="28"/>
      <c r="U144" s="28"/>
      <c r="V144" s="28"/>
      <c r="W144" s="65"/>
      <c r="X144" s="25"/>
      <c r="Y144" s="25"/>
      <c r="Z144" s="25"/>
    </row>
    <row r="145" spans="1:26" ht="15.75">
      <c r="A145" s="25"/>
      <c r="B145" s="26"/>
      <c r="C145" s="26"/>
      <c r="D145" s="26"/>
      <c r="E145" s="26"/>
      <c r="F145" s="27"/>
      <c r="G145" s="27"/>
      <c r="H145" s="27"/>
      <c r="I145" s="25"/>
      <c r="J145" s="25"/>
      <c r="K145" s="25"/>
      <c r="L145" s="23"/>
      <c r="M145" s="23"/>
      <c r="N145" s="25"/>
      <c r="O145" s="28"/>
      <c r="P145" s="28"/>
      <c r="Q145" s="28"/>
      <c r="R145" s="28"/>
      <c r="S145" s="28"/>
      <c r="T145" s="28"/>
      <c r="U145" s="28"/>
      <c r="V145" s="28"/>
      <c r="W145" s="65"/>
      <c r="X145" s="25"/>
      <c r="Y145" s="25"/>
      <c r="Z145" s="25"/>
    </row>
    <row r="146" spans="1:26" ht="15.75">
      <c r="A146" s="25"/>
      <c r="B146" s="26"/>
      <c r="C146" s="26"/>
      <c r="D146" s="26"/>
      <c r="E146" s="26"/>
      <c r="F146" s="27"/>
      <c r="G146" s="27"/>
      <c r="H146" s="27"/>
      <c r="I146" s="25"/>
      <c r="J146" s="25"/>
      <c r="K146" s="25"/>
      <c r="L146" s="23"/>
      <c r="M146" s="23"/>
      <c r="N146" s="25"/>
      <c r="O146" s="28"/>
      <c r="P146" s="28"/>
      <c r="Q146" s="28"/>
      <c r="R146" s="28"/>
      <c r="S146" s="28"/>
      <c r="T146" s="28"/>
      <c r="U146" s="28"/>
      <c r="V146" s="28"/>
      <c r="W146" s="65"/>
      <c r="X146" s="25"/>
      <c r="Y146" s="25"/>
      <c r="Z146" s="25"/>
    </row>
    <row r="147" spans="1:26" ht="15.75">
      <c r="A147" s="25"/>
      <c r="B147" s="26"/>
      <c r="C147" s="26"/>
      <c r="D147" s="26"/>
      <c r="E147" s="26"/>
      <c r="F147" s="27"/>
      <c r="G147" s="27"/>
      <c r="H147" s="27"/>
      <c r="I147" s="25"/>
      <c r="J147" s="25"/>
      <c r="K147" s="25"/>
      <c r="L147" s="23"/>
      <c r="M147" s="23"/>
      <c r="N147" s="25"/>
      <c r="O147" s="28"/>
      <c r="P147" s="28"/>
      <c r="Q147" s="28"/>
      <c r="R147" s="28"/>
      <c r="S147" s="28"/>
      <c r="T147" s="28"/>
      <c r="U147" s="28"/>
      <c r="V147" s="28"/>
      <c r="W147" s="65"/>
      <c r="X147" s="25"/>
      <c r="Y147" s="25"/>
      <c r="Z147" s="25"/>
    </row>
    <row r="148" spans="1:26" ht="15.75">
      <c r="A148" s="25"/>
      <c r="B148" s="26"/>
      <c r="C148" s="26"/>
      <c r="D148" s="26"/>
      <c r="E148" s="26"/>
      <c r="F148" s="27"/>
      <c r="G148" s="27"/>
      <c r="H148" s="27"/>
      <c r="I148" s="25"/>
      <c r="J148" s="25"/>
      <c r="K148" s="25"/>
      <c r="L148" s="23"/>
      <c r="M148" s="23"/>
      <c r="N148" s="25"/>
      <c r="O148" s="28"/>
      <c r="P148" s="28"/>
      <c r="Q148" s="28"/>
      <c r="R148" s="28"/>
      <c r="S148" s="28"/>
      <c r="T148" s="28"/>
      <c r="U148" s="28"/>
      <c r="V148" s="28"/>
      <c r="W148" s="65"/>
      <c r="X148" s="25"/>
      <c r="Y148" s="25"/>
      <c r="Z148" s="25"/>
    </row>
    <row r="149" spans="1:26" ht="15.75">
      <c r="A149" s="25"/>
      <c r="B149" s="26"/>
      <c r="C149" s="26"/>
      <c r="D149" s="26"/>
      <c r="E149" s="26"/>
      <c r="F149" s="27"/>
      <c r="G149" s="27"/>
      <c r="H149" s="27"/>
      <c r="I149" s="25"/>
      <c r="J149" s="25"/>
      <c r="K149" s="25"/>
      <c r="L149" s="23"/>
      <c r="M149" s="23"/>
      <c r="N149" s="25"/>
      <c r="O149" s="28"/>
      <c r="P149" s="28"/>
      <c r="Q149" s="28"/>
      <c r="R149" s="28"/>
      <c r="S149" s="28"/>
      <c r="T149" s="28"/>
      <c r="U149" s="28"/>
      <c r="V149" s="28"/>
      <c r="W149" s="65"/>
      <c r="X149" s="25"/>
      <c r="Y149" s="25"/>
      <c r="Z149" s="25"/>
    </row>
    <row r="150" spans="1:26" ht="15.75">
      <c r="A150" s="25"/>
      <c r="B150" s="26"/>
      <c r="C150" s="26"/>
      <c r="D150" s="26"/>
      <c r="E150" s="26"/>
      <c r="F150" s="27"/>
      <c r="G150" s="27"/>
      <c r="H150" s="27"/>
      <c r="I150" s="25"/>
      <c r="J150" s="25"/>
      <c r="K150" s="25"/>
      <c r="L150" s="23"/>
      <c r="M150" s="23"/>
      <c r="N150" s="25"/>
      <c r="O150" s="28"/>
      <c r="P150" s="28"/>
      <c r="Q150" s="28"/>
      <c r="R150" s="28"/>
      <c r="S150" s="28"/>
      <c r="T150" s="28"/>
      <c r="U150" s="28"/>
      <c r="V150" s="28"/>
      <c r="W150" s="65"/>
      <c r="X150" s="25"/>
      <c r="Y150" s="25"/>
      <c r="Z150" s="25"/>
    </row>
    <row r="151" spans="1:26" ht="15.75">
      <c r="A151" s="25"/>
      <c r="B151" s="26"/>
      <c r="C151" s="26"/>
      <c r="D151" s="26"/>
      <c r="E151" s="26"/>
      <c r="F151" s="27"/>
      <c r="G151" s="27"/>
      <c r="H151" s="27"/>
      <c r="I151" s="25"/>
      <c r="J151" s="25"/>
      <c r="K151" s="25"/>
      <c r="L151" s="23"/>
      <c r="M151" s="23"/>
      <c r="N151" s="25"/>
      <c r="O151" s="28"/>
      <c r="P151" s="28"/>
      <c r="Q151" s="28"/>
      <c r="R151" s="28"/>
      <c r="S151" s="28"/>
      <c r="T151" s="28"/>
      <c r="U151" s="28"/>
      <c r="V151" s="28"/>
      <c r="W151" s="65"/>
      <c r="X151" s="25"/>
      <c r="Y151" s="25"/>
      <c r="Z151" s="25"/>
    </row>
    <row r="152" spans="1:26" ht="15.75">
      <c r="A152" s="25"/>
      <c r="B152" s="26"/>
      <c r="C152" s="26"/>
      <c r="D152" s="26"/>
      <c r="E152" s="26"/>
      <c r="F152" s="27"/>
      <c r="G152" s="27"/>
      <c r="H152" s="27"/>
      <c r="I152" s="25"/>
      <c r="J152" s="25"/>
      <c r="K152" s="25"/>
      <c r="L152" s="23"/>
      <c r="M152" s="23"/>
      <c r="N152" s="25"/>
      <c r="O152" s="28"/>
      <c r="P152" s="28"/>
      <c r="Q152" s="28"/>
      <c r="R152" s="28"/>
      <c r="S152" s="28"/>
      <c r="T152" s="28"/>
      <c r="U152" s="28"/>
      <c r="V152" s="28"/>
      <c r="W152" s="65"/>
      <c r="X152" s="25"/>
      <c r="Y152" s="25"/>
      <c r="Z152" s="25"/>
    </row>
    <row r="153" spans="1:26" ht="15.75">
      <c r="A153" s="25"/>
      <c r="B153" s="26"/>
      <c r="C153" s="26"/>
      <c r="D153" s="26"/>
      <c r="E153" s="26"/>
      <c r="F153" s="27"/>
      <c r="G153" s="27"/>
      <c r="H153" s="27"/>
      <c r="I153" s="25"/>
      <c r="J153" s="25"/>
      <c r="K153" s="25"/>
      <c r="L153" s="23"/>
      <c r="M153" s="23"/>
      <c r="N153" s="25"/>
      <c r="O153" s="28"/>
      <c r="P153" s="28"/>
      <c r="Q153" s="28"/>
      <c r="R153" s="28"/>
      <c r="S153" s="28"/>
      <c r="T153" s="28"/>
      <c r="U153" s="28"/>
      <c r="V153" s="28"/>
      <c r="W153" s="65"/>
      <c r="X153" s="25"/>
      <c r="Y153" s="25"/>
      <c r="Z153" s="25"/>
    </row>
    <row r="154" spans="1:26" ht="15.75">
      <c r="A154" s="25"/>
      <c r="B154" s="26"/>
      <c r="C154" s="26"/>
      <c r="D154" s="26"/>
      <c r="E154" s="26"/>
      <c r="F154" s="27"/>
      <c r="G154" s="27"/>
      <c r="H154" s="27"/>
      <c r="I154" s="25"/>
      <c r="J154" s="25"/>
      <c r="K154" s="25"/>
      <c r="L154" s="23"/>
      <c r="M154" s="23"/>
      <c r="N154" s="25"/>
      <c r="O154" s="28"/>
      <c r="P154" s="28"/>
      <c r="Q154" s="28"/>
      <c r="R154" s="28"/>
      <c r="S154" s="28"/>
      <c r="T154" s="28"/>
      <c r="U154" s="28"/>
      <c r="V154" s="28"/>
      <c r="W154" s="65"/>
      <c r="X154" s="25"/>
      <c r="Y154" s="25"/>
      <c r="Z154" s="25"/>
    </row>
    <row r="155" spans="1:26" ht="15.75">
      <c r="A155" s="25"/>
      <c r="B155" s="26"/>
      <c r="C155" s="26"/>
      <c r="D155" s="26"/>
      <c r="E155" s="26"/>
      <c r="F155" s="27"/>
      <c r="G155" s="27"/>
      <c r="H155" s="27"/>
      <c r="I155" s="25"/>
      <c r="J155" s="25"/>
      <c r="K155" s="25"/>
      <c r="L155" s="23"/>
      <c r="M155" s="23"/>
      <c r="N155" s="25"/>
      <c r="O155" s="28"/>
      <c r="P155" s="28"/>
      <c r="Q155" s="28"/>
      <c r="R155" s="28"/>
      <c r="S155" s="28"/>
      <c r="T155" s="28"/>
      <c r="U155" s="28"/>
      <c r="V155" s="28"/>
      <c r="W155" s="65"/>
      <c r="X155" s="25"/>
      <c r="Y155" s="25"/>
      <c r="Z155" s="25"/>
    </row>
    <row r="156" spans="1:26" ht="15.75">
      <c r="A156" s="25"/>
      <c r="B156" s="26"/>
      <c r="C156" s="26"/>
      <c r="D156" s="26"/>
      <c r="E156" s="26"/>
      <c r="F156" s="27"/>
      <c r="G156" s="27"/>
      <c r="H156" s="27"/>
      <c r="I156" s="25"/>
      <c r="J156" s="25"/>
      <c r="K156" s="25"/>
      <c r="L156" s="23"/>
      <c r="M156" s="23"/>
      <c r="N156" s="25"/>
      <c r="O156" s="28"/>
      <c r="P156" s="28"/>
      <c r="Q156" s="28"/>
      <c r="R156" s="28"/>
      <c r="S156" s="28"/>
      <c r="T156" s="28"/>
      <c r="U156" s="28"/>
      <c r="V156" s="28"/>
      <c r="W156" s="65"/>
      <c r="X156" s="25"/>
      <c r="Y156" s="25"/>
      <c r="Z156" s="25"/>
    </row>
    <row r="157" spans="1:26" ht="15.75">
      <c r="A157" s="25"/>
      <c r="B157" s="26"/>
      <c r="C157" s="26"/>
      <c r="D157" s="26"/>
      <c r="E157" s="26"/>
      <c r="F157" s="27"/>
      <c r="G157" s="27"/>
      <c r="H157" s="27"/>
      <c r="I157" s="25"/>
      <c r="J157" s="25"/>
      <c r="K157" s="25"/>
      <c r="L157" s="23"/>
      <c r="M157" s="23"/>
      <c r="N157" s="25"/>
      <c r="O157" s="28"/>
      <c r="P157" s="28"/>
      <c r="Q157" s="28"/>
      <c r="R157" s="28"/>
      <c r="S157" s="28"/>
      <c r="T157" s="28"/>
      <c r="U157" s="28"/>
      <c r="V157" s="28"/>
      <c r="W157" s="65"/>
      <c r="X157" s="25"/>
      <c r="Y157" s="25"/>
      <c r="Z157" s="25"/>
    </row>
    <row r="158" spans="1:26" ht="15.75">
      <c r="A158" s="25"/>
      <c r="B158" s="26"/>
      <c r="C158" s="26"/>
      <c r="D158" s="26"/>
      <c r="E158" s="26"/>
      <c r="F158" s="27"/>
      <c r="G158" s="27"/>
      <c r="H158" s="27"/>
      <c r="I158" s="25"/>
      <c r="J158" s="25"/>
      <c r="K158" s="25"/>
      <c r="L158" s="23"/>
      <c r="M158" s="23"/>
      <c r="N158" s="25"/>
      <c r="O158" s="28"/>
      <c r="P158" s="28"/>
      <c r="Q158" s="28"/>
      <c r="R158" s="28"/>
      <c r="S158" s="28"/>
      <c r="T158" s="28"/>
      <c r="U158" s="28"/>
      <c r="V158" s="28"/>
      <c r="W158" s="65"/>
      <c r="X158" s="25"/>
      <c r="Y158" s="25"/>
      <c r="Z158" s="25"/>
    </row>
    <row r="159" spans="1:26" ht="15.75">
      <c r="A159" s="25"/>
      <c r="B159" s="26"/>
      <c r="C159" s="26"/>
      <c r="D159" s="26"/>
      <c r="E159" s="26"/>
      <c r="F159" s="27"/>
      <c r="G159" s="27"/>
      <c r="H159" s="27"/>
      <c r="I159" s="25"/>
      <c r="J159" s="25"/>
      <c r="K159" s="25"/>
      <c r="L159" s="23"/>
      <c r="M159" s="23"/>
      <c r="N159" s="25"/>
      <c r="O159" s="28"/>
      <c r="P159" s="28"/>
      <c r="Q159" s="28"/>
      <c r="R159" s="28"/>
      <c r="S159" s="28"/>
      <c r="T159" s="28"/>
      <c r="U159" s="28"/>
      <c r="V159" s="28"/>
      <c r="W159" s="65"/>
      <c r="X159" s="25"/>
      <c r="Y159" s="25"/>
      <c r="Z159" s="25"/>
    </row>
    <row r="160" spans="1:26" ht="15.75">
      <c r="A160" s="25"/>
      <c r="B160" s="26"/>
      <c r="C160" s="26"/>
      <c r="D160" s="26"/>
      <c r="E160" s="26"/>
      <c r="F160" s="27"/>
      <c r="G160" s="27"/>
      <c r="H160" s="27"/>
      <c r="I160" s="25"/>
      <c r="J160" s="25"/>
      <c r="K160" s="25"/>
      <c r="L160" s="23"/>
      <c r="M160" s="23"/>
      <c r="N160" s="25"/>
      <c r="O160" s="28"/>
      <c r="P160" s="28"/>
      <c r="Q160" s="28"/>
      <c r="R160" s="28"/>
      <c r="S160" s="28"/>
      <c r="T160" s="28"/>
      <c r="U160" s="28"/>
      <c r="V160" s="28"/>
      <c r="W160" s="65"/>
      <c r="X160" s="25"/>
      <c r="Y160" s="25"/>
      <c r="Z160" s="25"/>
    </row>
    <row r="161" spans="1:26" ht="15.75">
      <c r="A161" s="25"/>
      <c r="B161" s="26"/>
      <c r="C161" s="26"/>
      <c r="D161" s="26"/>
      <c r="E161" s="26"/>
      <c r="F161" s="27"/>
      <c r="G161" s="27"/>
      <c r="H161" s="27"/>
      <c r="I161" s="25"/>
      <c r="J161" s="25"/>
      <c r="K161" s="25"/>
      <c r="L161" s="23"/>
      <c r="M161" s="23"/>
      <c r="N161" s="25"/>
      <c r="O161" s="28"/>
      <c r="P161" s="28"/>
      <c r="Q161" s="28"/>
      <c r="R161" s="28"/>
      <c r="S161" s="28"/>
      <c r="T161" s="28"/>
      <c r="U161" s="28"/>
      <c r="V161" s="28"/>
      <c r="W161" s="65"/>
      <c r="X161" s="25"/>
      <c r="Y161" s="25"/>
      <c r="Z161" s="25"/>
    </row>
    <row r="162" spans="1:26" ht="15.75">
      <c r="A162" s="25"/>
      <c r="B162" s="26"/>
      <c r="C162" s="26"/>
      <c r="D162" s="26"/>
      <c r="E162" s="26"/>
      <c r="F162" s="27"/>
      <c r="G162" s="27"/>
      <c r="H162" s="27"/>
      <c r="I162" s="25"/>
      <c r="J162" s="25"/>
      <c r="K162" s="25"/>
      <c r="L162" s="23"/>
      <c r="M162" s="23"/>
      <c r="N162" s="25"/>
      <c r="O162" s="28"/>
      <c r="P162" s="28"/>
      <c r="Q162" s="28"/>
      <c r="R162" s="28"/>
      <c r="S162" s="28"/>
      <c r="T162" s="28"/>
      <c r="U162" s="28"/>
      <c r="V162" s="28"/>
      <c r="W162" s="65"/>
      <c r="X162" s="25"/>
      <c r="Y162" s="25"/>
      <c r="Z162" s="25"/>
    </row>
    <row r="163" spans="1:26" ht="15.75">
      <c r="A163" s="25"/>
      <c r="B163" s="26"/>
      <c r="C163" s="26"/>
      <c r="D163" s="26"/>
      <c r="E163" s="26"/>
      <c r="F163" s="27"/>
      <c r="G163" s="27"/>
      <c r="H163" s="27"/>
      <c r="I163" s="25"/>
      <c r="J163" s="25"/>
      <c r="K163" s="25"/>
      <c r="L163" s="23"/>
      <c r="M163" s="23"/>
      <c r="N163" s="25"/>
      <c r="O163" s="28"/>
      <c r="P163" s="28"/>
      <c r="Q163" s="28"/>
      <c r="R163" s="28"/>
      <c r="S163" s="28"/>
      <c r="T163" s="28"/>
      <c r="U163" s="28"/>
      <c r="V163" s="28"/>
      <c r="W163" s="65"/>
      <c r="X163" s="25"/>
      <c r="Y163" s="25"/>
      <c r="Z163" s="25"/>
    </row>
    <row r="164" spans="1:26" ht="15.75">
      <c r="A164" s="25"/>
      <c r="B164" s="26"/>
      <c r="C164" s="26"/>
      <c r="D164" s="26"/>
      <c r="E164" s="26"/>
      <c r="F164" s="27"/>
      <c r="G164" s="27"/>
      <c r="H164" s="27"/>
      <c r="I164" s="25"/>
      <c r="J164" s="25"/>
      <c r="K164" s="25"/>
      <c r="L164" s="23"/>
      <c r="M164" s="23"/>
      <c r="N164" s="25"/>
      <c r="O164" s="28"/>
      <c r="P164" s="28"/>
      <c r="Q164" s="28"/>
      <c r="R164" s="28"/>
      <c r="S164" s="28"/>
      <c r="T164" s="28"/>
      <c r="U164" s="28"/>
      <c r="V164" s="28"/>
      <c r="W164" s="65"/>
      <c r="X164" s="25"/>
      <c r="Y164" s="25"/>
      <c r="Z164" s="25"/>
    </row>
    <row r="165" spans="1:26" ht="15.75">
      <c r="A165" s="25"/>
      <c r="B165" s="26"/>
      <c r="C165" s="26"/>
      <c r="D165" s="26"/>
      <c r="E165" s="26"/>
      <c r="F165" s="27"/>
      <c r="G165" s="27"/>
      <c r="H165" s="27"/>
      <c r="I165" s="25"/>
      <c r="J165" s="25"/>
      <c r="K165" s="25"/>
      <c r="L165" s="23"/>
      <c r="M165" s="23"/>
      <c r="N165" s="25"/>
      <c r="O165" s="28"/>
      <c r="P165" s="28"/>
      <c r="Q165" s="28"/>
      <c r="R165" s="28"/>
      <c r="S165" s="28"/>
      <c r="T165" s="28"/>
      <c r="U165" s="28"/>
      <c r="V165" s="28"/>
      <c r="W165" s="65"/>
      <c r="X165" s="25"/>
      <c r="Y165" s="25"/>
      <c r="Z165" s="25"/>
    </row>
    <row r="166" spans="1:26" ht="15.75">
      <c r="A166" s="25"/>
      <c r="B166" s="26"/>
      <c r="C166" s="26"/>
      <c r="D166" s="26"/>
      <c r="E166" s="26"/>
      <c r="F166" s="27"/>
      <c r="G166" s="27"/>
      <c r="H166" s="27"/>
      <c r="I166" s="25"/>
      <c r="J166" s="25"/>
      <c r="K166" s="25"/>
      <c r="L166" s="23"/>
      <c r="M166" s="23"/>
      <c r="N166" s="25"/>
      <c r="O166" s="28"/>
      <c r="P166" s="28"/>
      <c r="Q166" s="28"/>
      <c r="R166" s="28"/>
      <c r="S166" s="28"/>
      <c r="T166" s="28"/>
      <c r="U166" s="28"/>
      <c r="V166" s="28"/>
      <c r="W166" s="65"/>
      <c r="X166" s="25"/>
      <c r="Y166" s="25"/>
      <c r="Z166" s="25"/>
    </row>
    <row r="167" spans="1:26" ht="15.75">
      <c r="A167" s="25"/>
      <c r="B167" s="26"/>
      <c r="C167" s="26"/>
      <c r="D167" s="26"/>
      <c r="E167" s="26"/>
      <c r="F167" s="27"/>
      <c r="G167" s="27"/>
      <c r="H167" s="27"/>
      <c r="I167" s="25"/>
      <c r="J167" s="25"/>
      <c r="K167" s="25"/>
      <c r="L167" s="23"/>
      <c r="M167" s="23"/>
      <c r="N167" s="25"/>
      <c r="O167" s="28"/>
      <c r="P167" s="28"/>
      <c r="Q167" s="28"/>
      <c r="R167" s="28"/>
      <c r="S167" s="28"/>
      <c r="T167" s="28"/>
      <c r="U167" s="28"/>
      <c r="V167" s="28"/>
      <c r="W167" s="65"/>
      <c r="X167" s="25"/>
      <c r="Y167" s="25"/>
      <c r="Z167" s="25"/>
    </row>
    <row r="168" spans="1:26" ht="15">
      <c r="A168" s="25"/>
      <c r="B168" s="26"/>
      <c r="C168" s="26"/>
      <c r="D168" s="26"/>
      <c r="E168" s="26"/>
      <c r="F168" s="27"/>
      <c r="G168" s="27"/>
      <c r="H168" s="27"/>
      <c r="I168" s="25"/>
      <c r="J168" s="25"/>
      <c r="K168" s="25"/>
      <c r="L168" s="23"/>
      <c r="M168" s="23"/>
      <c r="N168" s="25"/>
      <c r="O168" s="28"/>
      <c r="P168" s="28"/>
      <c r="Q168" s="28"/>
      <c r="R168" s="28"/>
      <c r="S168" s="28"/>
      <c r="T168" s="28"/>
      <c r="U168" s="28"/>
      <c r="V168" s="28"/>
      <c r="W168" s="28"/>
      <c r="X168" s="25"/>
      <c r="Y168" s="25"/>
      <c r="Z168" s="25"/>
    </row>
    <row r="169" spans="1:26" ht="15">
      <c r="A169" s="25"/>
      <c r="B169" s="26"/>
      <c r="C169" s="26"/>
      <c r="D169" s="26"/>
      <c r="E169" s="26"/>
      <c r="F169" s="27"/>
      <c r="G169" s="27"/>
      <c r="H169" s="27"/>
      <c r="I169" s="25"/>
      <c r="J169" s="25"/>
      <c r="K169" s="25"/>
      <c r="L169" s="23"/>
      <c r="M169" s="23"/>
      <c r="N169" s="25"/>
      <c r="O169" s="28"/>
      <c r="P169" s="28"/>
      <c r="Q169" s="28"/>
      <c r="R169" s="28"/>
      <c r="S169" s="28"/>
      <c r="T169" s="28"/>
      <c r="U169" s="28"/>
      <c r="V169" s="28"/>
      <c r="W169" s="28"/>
      <c r="X169" s="25"/>
      <c r="Y169" s="25"/>
      <c r="Z169" s="25"/>
    </row>
    <row r="170" spans="1:26" ht="15">
      <c r="A170" s="25"/>
      <c r="B170" s="26"/>
      <c r="C170" s="26"/>
      <c r="D170" s="26"/>
      <c r="E170" s="26"/>
      <c r="F170" s="27"/>
      <c r="G170" s="27"/>
      <c r="H170" s="27"/>
      <c r="I170" s="25"/>
      <c r="J170" s="25"/>
      <c r="K170" s="25"/>
      <c r="L170" s="23"/>
      <c r="M170" s="23"/>
      <c r="N170" s="25"/>
      <c r="O170" s="28"/>
      <c r="P170" s="28"/>
      <c r="Q170" s="28"/>
      <c r="R170" s="28"/>
      <c r="S170" s="28"/>
      <c r="T170" s="28"/>
      <c r="U170" s="28"/>
      <c r="V170" s="28"/>
      <c r="W170" s="28"/>
      <c r="X170" s="25"/>
      <c r="Y170" s="25"/>
      <c r="Z170" s="25"/>
    </row>
    <row r="171" spans="1:26" ht="15">
      <c r="A171" s="25"/>
      <c r="B171" s="26"/>
      <c r="C171" s="26"/>
      <c r="D171" s="26"/>
      <c r="E171" s="26"/>
      <c r="F171" s="27"/>
      <c r="G171" s="27"/>
      <c r="H171" s="27"/>
      <c r="I171" s="25"/>
      <c r="J171" s="25"/>
      <c r="K171" s="25"/>
      <c r="L171" s="23"/>
      <c r="M171" s="23"/>
      <c r="N171" s="25"/>
      <c r="O171" s="28"/>
      <c r="P171" s="28"/>
      <c r="Q171" s="28"/>
      <c r="R171" s="28"/>
      <c r="S171" s="28"/>
      <c r="T171" s="28"/>
      <c r="U171" s="28"/>
      <c r="V171" s="28"/>
      <c r="W171" s="28"/>
      <c r="X171" s="25"/>
      <c r="Y171" s="25"/>
      <c r="Z171" s="25"/>
    </row>
    <row r="172" spans="1:26" ht="15">
      <c r="A172" s="25"/>
      <c r="B172" s="26"/>
      <c r="C172" s="26"/>
      <c r="D172" s="26"/>
      <c r="E172" s="26"/>
      <c r="F172" s="27"/>
      <c r="G172" s="27"/>
      <c r="H172" s="27"/>
      <c r="I172" s="25"/>
      <c r="J172" s="25"/>
      <c r="K172" s="25"/>
      <c r="L172" s="23"/>
      <c r="M172" s="23"/>
      <c r="N172" s="25"/>
      <c r="O172" s="28"/>
      <c r="P172" s="28"/>
      <c r="Q172" s="28"/>
      <c r="R172" s="28"/>
      <c r="S172" s="28"/>
      <c r="T172" s="28"/>
      <c r="U172" s="28"/>
      <c r="V172" s="28"/>
      <c r="W172" s="28"/>
      <c r="X172" s="25"/>
      <c r="Y172" s="25"/>
      <c r="Z172" s="25"/>
    </row>
    <row r="173" spans="1:26" ht="15">
      <c r="A173" s="25"/>
      <c r="B173" s="26"/>
      <c r="C173" s="26"/>
      <c r="D173" s="26"/>
      <c r="E173" s="26"/>
      <c r="F173" s="27"/>
      <c r="G173" s="27"/>
      <c r="H173" s="27"/>
      <c r="I173" s="25"/>
      <c r="J173" s="25"/>
      <c r="K173" s="25"/>
      <c r="L173" s="23"/>
      <c r="M173" s="23"/>
      <c r="N173" s="25"/>
      <c r="O173" s="28"/>
      <c r="P173" s="28"/>
      <c r="Q173" s="28"/>
      <c r="R173" s="28"/>
      <c r="S173" s="28"/>
      <c r="T173" s="28"/>
      <c r="U173" s="28"/>
      <c r="V173" s="28"/>
      <c r="W173" s="28"/>
      <c r="X173" s="25"/>
      <c r="Y173" s="25"/>
      <c r="Z173" s="25"/>
    </row>
    <row r="174" spans="1:26" ht="15">
      <c r="A174" s="25"/>
      <c r="B174" s="26"/>
      <c r="C174" s="26"/>
      <c r="D174" s="26"/>
      <c r="E174" s="26"/>
      <c r="F174" s="27"/>
      <c r="G174" s="27"/>
      <c r="H174" s="27"/>
      <c r="I174" s="25"/>
      <c r="J174" s="25"/>
      <c r="K174" s="25"/>
      <c r="L174" s="23"/>
      <c r="M174" s="23"/>
      <c r="N174" s="25"/>
      <c r="O174" s="28"/>
      <c r="P174" s="28"/>
      <c r="Q174" s="28"/>
      <c r="R174" s="28"/>
      <c r="S174" s="28"/>
      <c r="T174" s="28"/>
      <c r="U174" s="28"/>
      <c r="V174" s="28"/>
      <c r="W174" s="28"/>
      <c r="X174" s="25"/>
      <c r="Y174" s="25"/>
      <c r="Z174" s="25"/>
    </row>
    <row r="175" spans="1:26" ht="15">
      <c r="A175" s="25"/>
      <c r="B175" s="26"/>
      <c r="C175" s="26"/>
      <c r="D175" s="26"/>
      <c r="E175" s="26"/>
      <c r="F175" s="27"/>
      <c r="G175" s="27"/>
      <c r="H175" s="27"/>
      <c r="I175" s="25"/>
      <c r="J175" s="25"/>
      <c r="K175" s="25"/>
      <c r="L175" s="23"/>
      <c r="M175" s="23"/>
      <c r="N175" s="25"/>
      <c r="O175" s="28"/>
      <c r="P175" s="28"/>
      <c r="Q175" s="28"/>
      <c r="R175" s="28"/>
      <c r="S175" s="28"/>
      <c r="T175" s="28"/>
      <c r="U175" s="28"/>
      <c r="V175" s="28"/>
      <c r="W175" s="28"/>
      <c r="X175" s="25"/>
      <c r="Y175" s="25"/>
      <c r="Z175" s="25"/>
    </row>
    <row r="176" spans="1:26" ht="15">
      <c r="A176" s="25"/>
      <c r="B176" s="26"/>
      <c r="C176" s="26"/>
      <c r="D176" s="26"/>
      <c r="E176" s="26"/>
      <c r="F176" s="27"/>
      <c r="G176" s="27"/>
      <c r="H176" s="27"/>
      <c r="I176" s="25"/>
      <c r="J176" s="25"/>
      <c r="K176" s="25"/>
      <c r="L176" s="23"/>
      <c r="M176" s="23"/>
      <c r="N176" s="25"/>
      <c r="O176" s="28"/>
      <c r="P176" s="28"/>
      <c r="Q176" s="28"/>
      <c r="R176" s="28"/>
      <c r="S176" s="28"/>
      <c r="T176" s="28"/>
      <c r="U176" s="28"/>
      <c r="V176" s="28"/>
      <c r="W176" s="28"/>
      <c r="X176" s="25"/>
      <c r="Y176" s="25"/>
      <c r="Z176" s="25"/>
    </row>
    <row r="177" spans="1:26" ht="15">
      <c r="A177" s="28"/>
      <c r="B177" s="29"/>
      <c r="C177" s="29"/>
      <c r="D177" s="29"/>
      <c r="E177" s="29"/>
      <c r="F177" s="30"/>
      <c r="G177" s="30"/>
      <c r="H177" s="30"/>
      <c r="I177" s="28"/>
      <c r="J177" s="28"/>
      <c r="K177" s="28"/>
      <c r="L177" s="24"/>
      <c r="M177" s="24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5"/>
      <c r="Y177" s="25"/>
      <c r="Z177" s="25"/>
    </row>
    <row r="178" spans="1:26" ht="15">
      <c r="A178" s="28"/>
      <c r="B178" s="29"/>
      <c r="C178" s="29"/>
      <c r="D178" s="29"/>
      <c r="E178" s="29"/>
      <c r="F178" s="30"/>
      <c r="G178" s="30"/>
      <c r="H178" s="30"/>
      <c r="I178" s="28"/>
      <c r="J178" s="28"/>
      <c r="K178" s="28"/>
      <c r="L178" s="24"/>
      <c r="M178" s="24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5"/>
      <c r="Y178" s="25"/>
      <c r="Z178" s="25"/>
    </row>
    <row r="179" spans="1:26" ht="15">
      <c r="A179" s="28"/>
      <c r="B179" s="29"/>
      <c r="C179" s="29"/>
      <c r="D179" s="29"/>
      <c r="E179" s="29"/>
      <c r="F179" s="30"/>
      <c r="G179" s="30"/>
      <c r="H179" s="30"/>
      <c r="I179" s="28"/>
      <c r="J179" s="28"/>
      <c r="K179" s="28"/>
      <c r="L179" s="24"/>
      <c r="M179" s="24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5"/>
      <c r="Y179" s="25"/>
      <c r="Z179" s="25"/>
    </row>
    <row r="180" spans="1:26" ht="15">
      <c r="A180" s="28"/>
      <c r="B180" s="29"/>
      <c r="C180" s="29"/>
      <c r="D180" s="29"/>
      <c r="E180" s="29"/>
      <c r="F180" s="30"/>
      <c r="G180" s="30"/>
      <c r="H180" s="30"/>
      <c r="I180" s="28"/>
      <c r="J180" s="28"/>
      <c r="K180" s="28"/>
      <c r="L180" s="24"/>
      <c r="M180" s="24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5"/>
      <c r="Y180" s="25"/>
      <c r="Z180" s="25"/>
    </row>
    <row r="181" spans="1:26" ht="15">
      <c r="A181" s="28"/>
      <c r="B181" s="29"/>
      <c r="C181" s="29"/>
      <c r="D181" s="29"/>
      <c r="E181" s="29"/>
      <c r="F181" s="30"/>
      <c r="G181" s="30"/>
      <c r="H181" s="30"/>
      <c r="I181" s="28"/>
      <c r="J181" s="28"/>
      <c r="K181" s="28"/>
      <c r="L181" s="24"/>
      <c r="M181" s="24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5"/>
      <c r="Y181" s="25"/>
      <c r="Z181" s="25"/>
    </row>
    <row r="182" spans="1:26" ht="15">
      <c r="A182" s="28"/>
      <c r="B182" s="29"/>
      <c r="C182" s="29"/>
      <c r="D182" s="29"/>
      <c r="E182" s="29"/>
      <c r="F182" s="30"/>
      <c r="G182" s="30"/>
      <c r="H182" s="30"/>
      <c r="I182" s="28"/>
      <c r="J182" s="28"/>
      <c r="K182" s="28"/>
      <c r="L182" s="24"/>
      <c r="M182" s="24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5"/>
      <c r="Y182" s="25"/>
      <c r="Z182" s="25"/>
    </row>
    <row r="183" spans="1:26" ht="15">
      <c r="A183" s="28"/>
      <c r="B183" s="29"/>
      <c r="C183" s="29"/>
      <c r="D183" s="29"/>
      <c r="E183" s="29"/>
      <c r="F183" s="30"/>
      <c r="G183" s="30"/>
      <c r="H183" s="30"/>
      <c r="I183" s="28"/>
      <c r="J183" s="28"/>
      <c r="K183" s="28"/>
      <c r="L183" s="24"/>
      <c r="M183" s="24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5"/>
      <c r="Y183" s="25"/>
      <c r="Z183" s="25"/>
    </row>
    <row r="184" spans="1:26" ht="15">
      <c r="A184" s="28"/>
      <c r="B184" s="29"/>
      <c r="C184" s="29"/>
      <c r="D184" s="29"/>
      <c r="E184" s="29"/>
      <c r="F184" s="30"/>
      <c r="G184" s="30"/>
      <c r="H184" s="30"/>
      <c r="I184" s="28"/>
      <c r="J184" s="28"/>
      <c r="K184" s="28"/>
      <c r="L184" s="24"/>
      <c r="M184" s="24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5"/>
      <c r="Y184" s="25"/>
      <c r="Z184" s="25"/>
    </row>
    <row r="185" spans="1:26" ht="15">
      <c r="A185" s="28"/>
      <c r="B185" s="29"/>
      <c r="C185" s="29"/>
      <c r="D185" s="29"/>
      <c r="E185" s="29"/>
      <c r="F185" s="30"/>
      <c r="G185" s="30"/>
      <c r="H185" s="30"/>
      <c r="I185" s="28"/>
      <c r="J185" s="28"/>
      <c r="K185" s="28"/>
      <c r="L185" s="24"/>
      <c r="M185" s="24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5"/>
      <c r="Y185" s="25"/>
      <c r="Z185" s="25"/>
    </row>
    <row r="186" spans="1:26" ht="15">
      <c r="A186" s="28"/>
      <c r="B186" s="29"/>
      <c r="C186" s="29"/>
      <c r="D186" s="29"/>
      <c r="E186" s="29"/>
      <c r="F186" s="30"/>
      <c r="G186" s="30"/>
      <c r="H186" s="30"/>
      <c r="I186" s="28"/>
      <c r="J186" s="28"/>
      <c r="K186" s="28"/>
      <c r="L186" s="24"/>
      <c r="M186" s="24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5"/>
      <c r="Y186" s="25"/>
      <c r="Z186" s="25"/>
    </row>
    <row r="187" spans="1:26" ht="15">
      <c r="A187" s="28"/>
      <c r="B187" s="29"/>
      <c r="C187" s="29"/>
      <c r="D187" s="29"/>
      <c r="E187" s="29"/>
      <c r="F187" s="30"/>
      <c r="G187" s="30"/>
      <c r="H187" s="30"/>
      <c r="I187" s="28"/>
      <c r="J187" s="28"/>
      <c r="K187" s="28"/>
      <c r="L187" s="24"/>
      <c r="M187" s="24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5"/>
      <c r="Y187" s="25"/>
      <c r="Z187" s="25"/>
    </row>
    <row r="188" spans="1:26" ht="15">
      <c r="A188" s="28"/>
      <c r="B188" s="29"/>
      <c r="C188" s="29"/>
      <c r="D188" s="29"/>
      <c r="E188" s="29"/>
      <c r="F188" s="30"/>
      <c r="G188" s="30"/>
      <c r="H188" s="30"/>
      <c r="I188" s="28"/>
      <c r="J188" s="28"/>
      <c r="K188" s="28"/>
      <c r="L188" s="24"/>
      <c r="M188" s="24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5"/>
      <c r="Y188" s="25"/>
      <c r="Z188" s="25"/>
    </row>
    <row r="189" spans="1:26" ht="15">
      <c r="A189" s="28"/>
      <c r="B189" s="29"/>
      <c r="C189" s="29"/>
      <c r="D189" s="29"/>
      <c r="E189" s="29"/>
      <c r="F189" s="30"/>
      <c r="G189" s="30"/>
      <c r="H189" s="30"/>
      <c r="I189" s="28"/>
      <c r="J189" s="28"/>
      <c r="K189" s="28"/>
      <c r="L189" s="24"/>
      <c r="M189" s="24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5"/>
      <c r="Y189" s="25"/>
      <c r="Z189" s="25"/>
    </row>
    <row r="190" spans="1:26" ht="15">
      <c r="A190" s="28"/>
      <c r="B190" s="29"/>
      <c r="C190" s="29"/>
      <c r="D190" s="29"/>
      <c r="E190" s="29"/>
      <c r="F190" s="30"/>
      <c r="G190" s="30"/>
      <c r="H190" s="30"/>
      <c r="I190" s="28"/>
      <c r="J190" s="28"/>
      <c r="K190" s="28"/>
      <c r="L190" s="24"/>
      <c r="M190" s="24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5"/>
      <c r="Y190" s="25"/>
      <c r="Z190" s="25"/>
    </row>
    <row r="191" spans="1:26" ht="15">
      <c r="A191" s="28"/>
      <c r="B191" s="29"/>
      <c r="C191" s="29"/>
      <c r="D191" s="29"/>
      <c r="E191" s="29"/>
      <c r="F191" s="30"/>
      <c r="G191" s="30"/>
      <c r="H191" s="30"/>
      <c r="I191" s="28"/>
      <c r="J191" s="28"/>
      <c r="K191" s="28"/>
      <c r="L191" s="24"/>
      <c r="M191" s="24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5"/>
      <c r="Y191" s="25"/>
      <c r="Z191" s="25"/>
    </row>
    <row r="192" spans="1:26" ht="15">
      <c r="A192" s="28"/>
      <c r="B192" s="29"/>
      <c r="C192" s="29"/>
      <c r="D192" s="29"/>
      <c r="E192" s="29"/>
      <c r="F192" s="28"/>
      <c r="G192" s="28"/>
      <c r="H192" s="28"/>
      <c r="I192" s="28"/>
      <c r="J192" s="28"/>
      <c r="K192" s="28"/>
      <c r="L192" s="24"/>
      <c r="M192" s="24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5"/>
      <c r="Y192" s="25"/>
      <c r="Z192" s="25"/>
    </row>
    <row r="193" spans="1:26" ht="15">
      <c r="A193" s="28"/>
      <c r="B193" s="29"/>
      <c r="C193" s="29"/>
      <c r="D193" s="29"/>
      <c r="E193" s="29"/>
      <c r="F193" s="28"/>
      <c r="G193" s="28"/>
      <c r="H193" s="28"/>
      <c r="I193" s="28"/>
      <c r="J193" s="28"/>
      <c r="K193" s="28"/>
      <c r="L193" s="24"/>
      <c r="M193" s="24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5"/>
      <c r="Y193" s="25"/>
      <c r="Z193" s="25"/>
    </row>
    <row r="194" spans="1:26" ht="15">
      <c r="A194" s="28"/>
      <c r="B194" s="29"/>
      <c r="C194" s="29"/>
      <c r="D194" s="29"/>
      <c r="E194" s="29"/>
      <c r="F194" s="28"/>
      <c r="G194" s="28"/>
      <c r="H194" s="28"/>
      <c r="I194" s="28"/>
      <c r="J194" s="28"/>
      <c r="K194" s="28"/>
      <c r="L194" s="24"/>
      <c r="M194" s="24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5"/>
      <c r="Y194" s="25"/>
      <c r="Z194" s="25"/>
    </row>
    <row r="195" spans="1:26" ht="15">
      <c r="A195" s="28"/>
      <c r="B195" s="29"/>
      <c r="C195" s="29"/>
      <c r="D195" s="29"/>
      <c r="E195" s="29"/>
      <c r="F195" s="28"/>
      <c r="G195" s="28"/>
      <c r="H195" s="28"/>
      <c r="I195" s="28"/>
      <c r="J195" s="28"/>
      <c r="K195" s="28"/>
      <c r="L195" s="24"/>
      <c r="M195" s="24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5"/>
      <c r="Y195" s="25"/>
      <c r="Z195" s="25"/>
    </row>
    <row r="196" spans="1:26" ht="15">
      <c r="A196" s="28"/>
      <c r="B196" s="29"/>
      <c r="C196" s="29"/>
      <c r="D196" s="29"/>
      <c r="E196" s="29"/>
      <c r="F196" s="28"/>
      <c r="G196" s="28"/>
      <c r="H196" s="28"/>
      <c r="I196" s="28"/>
      <c r="J196" s="28"/>
      <c r="K196" s="28"/>
      <c r="L196" s="24"/>
      <c r="M196" s="24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5"/>
      <c r="Y196" s="25"/>
      <c r="Z196" s="25"/>
    </row>
    <row r="197" spans="1:26" ht="15">
      <c r="A197" s="28"/>
      <c r="B197" s="29"/>
      <c r="C197" s="29"/>
      <c r="D197" s="29"/>
      <c r="E197" s="29"/>
      <c r="F197" s="28"/>
      <c r="G197" s="28"/>
      <c r="H197" s="28"/>
      <c r="I197" s="28"/>
      <c r="J197" s="28"/>
      <c r="K197" s="28"/>
      <c r="L197" s="24"/>
      <c r="M197" s="24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5"/>
      <c r="Y197" s="25"/>
      <c r="Z197" s="25"/>
    </row>
    <row r="198" spans="1:26" ht="15">
      <c r="A198" s="28"/>
      <c r="B198" s="29"/>
      <c r="C198" s="29"/>
      <c r="D198" s="29"/>
      <c r="E198" s="29"/>
      <c r="F198" s="28"/>
      <c r="G198" s="28"/>
      <c r="H198" s="28"/>
      <c r="I198" s="28"/>
      <c r="J198" s="28"/>
      <c r="K198" s="28"/>
      <c r="L198" s="24"/>
      <c r="M198" s="24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5"/>
      <c r="Y198" s="25"/>
      <c r="Z198" s="25"/>
    </row>
    <row r="199" spans="1:26" ht="15">
      <c r="A199" s="28"/>
      <c r="B199" s="29"/>
      <c r="C199" s="29"/>
      <c r="D199" s="29"/>
      <c r="E199" s="29"/>
      <c r="F199" s="28"/>
      <c r="G199" s="28"/>
      <c r="H199" s="28"/>
      <c r="I199" s="28"/>
      <c r="J199" s="28"/>
      <c r="K199" s="28"/>
      <c r="L199" s="24"/>
      <c r="M199" s="24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5"/>
      <c r="Y199" s="25"/>
      <c r="Z199" s="25"/>
    </row>
    <row r="200" spans="1:26" ht="15">
      <c r="A200" s="28"/>
      <c r="B200" s="29"/>
      <c r="C200" s="29"/>
      <c r="D200" s="29"/>
      <c r="E200" s="29"/>
      <c r="F200" s="28"/>
      <c r="G200" s="28"/>
      <c r="H200" s="28"/>
      <c r="I200" s="28"/>
      <c r="J200" s="28"/>
      <c r="K200" s="28"/>
      <c r="L200" s="24"/>
      <c r="M200" s="24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5"/>
      <c r="Y200" s="25"/>
      <c r="Z200" s="25"/>
    </row>
    <row r="201" spans="1:26" ht="15">
      <c r="A201" s="28"/>
      <c r="B201" s="29"/>
      <c r="C201" s="29"/>
      <c r="D201" s="29"/>
      <c r="E201" s="29"/>
      <c r="F201" s="28"/>
      <c r="G201" s="28"/>
      <c r="H201" s="28"/>
      <c r="I201" s="28"/>
      <c r="J201" s="28"/>
      <c r="K201" s="28"/>
      <c r="L201" s="24"/>
      <c r="M201" s="24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5"/>
      <c r="Y201" s="25"/>
      <c r="Z201" s="25"/>
    </row>
    <row r="202" spans="1:26" ht="15">
      <c r="A202" s="28"/>
      <c r="B202" s="29"/>
      <c r="C202" s="29"/>
      <c r="D202" s="29"/>
      <c r="E202" s="29"/>
      <c r="F202" s="28"/>
      <c r="G202" s="28"/>
      <c r="H202" s="28"/>
      <c r="I202" s="28"/>
      <c r="J202" s="28"/>
      <c r="K202" s="28"/>
      <c r="L202" s="24"/>
      <c r="M202" s="24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5"/>
      <c r="Y202" s="25"/>
      <c r="Z202" s="25"/>
    </row>
    <row r="203" spans="1:26" ht="15">
      <c r="A203" s="28"/>
      <c r="B203" s="29"/>
      <c r="C203" s="29"/>
      <c r="D203" s="29"/>
      <c r="E203" s="29"/>
      <c r="F203" s="28"/>
      <c r="G203" s="28"/>
      <c r="H203" s="28"/>
      <c r="I203" s="28"/>
      <c r="J203" s="28"/>
      <c r="K203" s="28"/>
      <c r="L203" s="24"/>
      <c r="M203" s="24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5"/>
      <c r="Y203" s="25"/>
      <c r="Z203" s="25"/>
    </row>
    <row r="204" spans="1:26" ht="15">
      <c r="A204" s="28"/>
      <c r="B204" s="29"/>
      <c r="C204" s="29"/>
      <c r="D204" s="29"/>
      <c r="E204" s="29"/>
      <c r="F204" s="28"/>
      <c r="G204" s="28"/>
      <c r="H204" s="28"/>
      <c r="I204" s="28"/>
      <c r="J204" s="28"/>
      <c r="K204" s="28"/>
      <c r="L204" s="24"/>
      <c r="M204" s="24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5"/>
      <c r="Y204" s="25"/>
      <c r="Z204" s="25"/>
    </row>
    <row r="205" spans="1:26" ht="15">
      <c r="A205" s="28"/>
      <c r="B205" s="29"/>
      <c r="C205" s="29"/>
      <c r="D205" s="29"/>
      <c r="E205" s="29"/>
      <c r="F205" s="28"/>
      <c r="G205" s="28"/>
      <c r="H205" s="28"/>
      <c r="I205" s="28"/>
      <c r="J205" s="28"/>
      <c r="K205" s="28"/>
      <c r="L205" s="24"/>
      <c r="M205" s="24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5"/>
      <c r="Y205" s="25"/>
      <c r="Z205" s="25"/>
    </row>
    <row r="206" spans="1:26" ht="15">
      <c r="A206" s="28"/>
      <c r="B206" s="29"/>
      <c r="C206" s="29"/>
      <c r="D206" s="29"/>
      <c r="E206" s="29"/>
      <c r="F206" s="28"/>
      <c r="G206" s="28"/>
      <c r="H206" s="28"/>
      <c r="I206" s="28"/>
      <c r="J206" s="28"/>
      <c r="K206" s="28"/>
      <c r="L206" s="24"/>
      <c r="M206" s="24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5"/>
      <c r="Y206" s="25"/>
      <c r="Z206" s="25"/>
    </row>
    <row r="207" spans="1:26" ht="15">
      <c r="A207" s="28"/>
      <c r="B207" s="29"/>
      <c r="C207" s="29"/>
      <c r="D207" s="29"/>
      <c r="E207" s="29"/>
      <c r="F207" s="28"/>
      <c r="G207" s="28"/>
      <c r="H207" s="28"/>
      <c r="I207" s="28"/>
      <c r="J207" s="28"/>
      <c r="K207" s="28"/>
      <c r="L207" s="24"/>
      <c r="M207" s="24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5"/>
      <c r="Y207" s="25"/>
      <c r="Z207" s="25"/>
    </row>
    <row r="208" spans="1:26" ht="15">
      <c r="A208" s="28"/>
      <c r="B208" s="29"/>
      <c r="C208" s="29"/>
      <c r="D208" s="29"/>
      <c r="E208" s="29"/>
      <c r="F208" s="28"/>
      <c r="G208" s="28"/>
      <c r="H208" s="28"/>
      <c r="I208" s="28"/>
      <c r="J208" s="28"/>
      <c r="K208" s="28"/>
      <c r="L208" s="24"/>
      <c r="M208" s="24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5"/>
      <c r="Y208" s="25"/>
      <c r="Z208" s="25"/>
    </row>
    <row r="209" spans="1:26" ht="15">
      <c r="A209" s="28"/>
      <c r="B209" s="29"/>
      <c r="C209" s="29"/>
      <c r="D209" s="29"/>
      <c r="E209" s="29"/>
      <c r="F209" s="28"/>
      <c r="G209" s="28"/>
      <c r="H209" s="28"/>
      <c r="I209" s="28"/>
      <c r="J209" s="28"/>
      <c r="K209" s="28"/>
      <c r="L209" s="24"/>
      <c r="M209" s="24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5"/>
      <c r="Y209" s="25"/>
      <c r="Z209" s="25"/>
    </row>
    <row r="210" spans="1:26" ht="15">
      <c r="A210" s="28"/>
      <c r="B210" s="29"/>
      <c r="C210" s="29"/>
      <c r="D210" s="29"/>
      <c r="E210" s="29"/>
      <c r="F210" s="28"/>
      <c r="G210" s="28"/>
      <c r="H210" s="28"/>
      <c r="I210" s="28"/>
      <c r="J210" s="28"/>
      <c r="K210" s="28"/>
      <c r="L210" s="24"/>
      <c r="M210" s="24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5"/>
      <c r="Y210" s="25"/>
      <c r="Z210" s="25"/>
    </row>
    <row r="211" spans="1:26" ht="15">
      <c r="A211" s="28"/>
      <c r="B211" s="29"/>
      <c r="C211" s="29"/>
      <c r="D211" s="29"/>
      <c r="E211" s="29"/>
      <c r="F211" s="28"/>
      <c r="G211" s="28"/>
      <c r="H211" s="28"/>
      <c r="I211" s="28"/>
      <c r="J211" s="28"/>
      <c r="K211" s="28"/>
      <c r="L211" s="24"/>
      <c r="M211" s="24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5"/>
      <c r="Y211" s="25"/>
      <c r="Z211" s="25"/>
    </row>
    <row r="212" spans="1:26" ht="15">
      <c r="A212" s="28"/>
      <c r="B212" s="29"/>
      <c r="C212" s="29"/>
      <c r="D212" s="29"/>
      <c r="E212" s="29"/>
      <c r="F212" s="28"/>
      <c r="G212" s="28"/>
      <c r="H212" s="28"/>
      <c r="I212" s="28"/>
      <c r="J212" s="28"/>
      <c r="K212" s="28"/>
      <c r="L212" s="24"/>
      <c r="M212" s="24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5"/>
      <c r="Y212" s="25"/>
      <c r="Z212" s="25"/>
    </row>
    <row r="213" spans="1:26" ht="15">
      <c r="A213" s="28"/>
      <c r="B213" s="29"/>
      <c r="C213" s="29"/>
      <c r="D213" s="29"/>
      <c r="E213" s="29"/>
      <c r="F213" s="28"/>
      <c r="G213" s="28"/>
      <c r="H213" s="28"/>
      <c r="I213" s="28"/>
      <c r="J213" s="28"/>
      <c r="K213" s="28"/>
      <c r="L213" s="24"/>
      <c r="M213" s="24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5"/>
      <c r="Y213" s="25"/>
      <c r="Z213" s="25"/>
    </row>
    <row r="214" spans="1:26" ht="15">
      <c r="A214" s="28"/>
      <c r="B214" s="29"/>
      <c r="C214" s="29"/>
      <c r="D214" s="29"/>
      <c r="E214" s="29"/>
      <c r="F214" s="28"/>
      <c r="G214" s="28"/>
      <c r="H214" s="28"/>
      <c r="I214" s="28"/>
      <c r="J214" s="28"/>
      <c r="K214" s="28"/>
      <c r="L214" s="24"/>
      <c r="M214" s="24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5"/>
      <c r="Y214" s="25"/>
      <c r="Z214" s="25"/>
    </row>
    <row r="215" spans="1:26" ht="15">
      <c r="A215" s="28"/>
      <c r="B215" s="29"/>
      <c r="C215" s="29"/>
      <c r="D215" s="29"/>
      <c r="E215" s="29"/>
      <c r="F215" s="28"/>
      <c r="G215" s="28"/>
      <c r="H215" s="28"/>
      <c r="I215" s="28"/>
      <c r="J215" s="28"/>
      <c r="K215" s="28"/>
      <c r="L215" s="24"/>
      <c r="M215" s="24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5"/>
      <c r="Y215" s="25"/>
      <c r="Z215" s="25"/>
    </row>
    <row r="216" spans="1:26" ht="15">
      <c r="A216" s="28"/>
      <c r="B216" s="29"/>
      <c r="C216" s="29"/>
      <c r="D216" s="29"/>
      <c r="E216" s="29"/>
      <c r="F216" s="28"/>
      <c r="G216" s="28"/>
      <c r="H216" s="28"/>
      <c r="I216" s="28"/>
      <c r="J216" s="28"/>
      <c r="K216" s="28"/>
      <c r="L216" s="24"/>
      <c r="M216" s="24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5"/>
      <c r="Y216" s="25"/>
      <c r="Z216" s="25"/>
    </row>
    <row r="217" spans="1:26" ht="15">
      <c r="A217" s="28"/>
      <c r="B217" s="29"/>
      <c r="C217" s="29"/>
      <c r="D217" s="29"/>
      <c r="E217" s="29"/>
      <c r="F217" s="28"/>
      <c r="G217" s="28"/>
      <c r="H217" s="28"/>
      <c r="I217" s="28"/>
      <c r="J217" s="28"/>
      <c r="K217" s="28"/>
      <c r="L217" s="24"/>
      <c r="M217" s="24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5"/>
      <c r="Y217" s="25"/>
      <c r="Z217" s="25"/>
    </row>
    <row r="218" spans="1:26" ht="15">
      <c r="A218" s="28"/>
      <c r="B218" s="29"/>
      <c r="C218" s="29"/>
      <c r="D218" s="29"/>
      <c r="E218" s="29"/>
      <c r="F218" s="28"/>
      <c r="G218" s="28"/>
      <c r="H218" s="28"/>
      <c r="I218" s="28"/>
      <c r="J218" s="28"/>
      <c r="K218" s="28"/>
      <c r="L218" s="24"/>
      <c r="M218" s="24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5"/>
      <c r="Y218" s="25"/>
      <c r="Z218" s="25"/>
    </row>
    <row r="219" spans="1:26" ht="15">
      <c r="A219" s="28"/>
      <c r="B219" s="29"/>
      <c r="C219" s="29"/>
      <c r="D219" s="29"/>
      <c r="E219" s="29"/>
      <c r="F219" s="28"/>
      <c r="G219" s="28"/>
      <c r="H219" s="28"/>
      <c r="I219" s="28"/>
      <c r="J219" s="28"/>
      <c r="K219" s="28"/>
      <c r="L219" s="24"/>
      <c r="M219" s="24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5"/>
      <c r="Y219" s="25"/>
      <c r="Z219" s="25"/>
    </row>
    <row r="220" spans="1:26" ht="15">
      <c r="A220" s="28"/>
      <c r="B220" s="29"/>
      <c r="C220" s="29"/>
      <c r="D220" s="29"/>
      <c r="E220" s="29"/>
      <c r="F220" s="28"/>
      <c r="G220" s="28"/>
      <c r="H220" s="28"/>
      <c r="I220" s="28"/>
      <c r="J220" s="28"/>
      <c r="K220" s="28"/>
      <c r="L220" s="24"/>
      <c r="M220" s="24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5"/>
      <c r="Y220" s="25"/>
      <c r="Z220" s="25"/>
    </row>
    <row r="221" spans="1:26" ht="15">
      <c r="A221" s="28"/>
      <c r="B221" s="29"/>
      <c r="C221" s="29"/>
      <c r="D221" s="29"/>
      <c r="E221" s="29"/>
      <c r="F221" s="28"/>
      <c r="G221" s="28"/>
      <c r="H221" s="28"/>
      <c r="I221" s="28"/>
      <c r="J221" s="28"/>
      <c r="K221" s="28"/>
      <c r="L221" s="24"/>
      <c r="M221" s="24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5"/>
      <c r="Y221" s="25"/>
      <c r="Z221" s="25"/>
    </row>
    <row r="222" spans="1:26" ht="15">
      <c r="A222" s="28"/>
      <c r="B222" s="29"/>
      <c r="C222" s="29"/>
      <c r="D222" s="29"/>
      <c r="E222" s="29"/>
      <c r="F222" s="28"/>
      <c r="G222" s="28"/>
      <c r="H222" s="28"/>
      <c r="I222" s="28"/>
      <c r="J222" s="28"/>
      <c r="K222" s="28"/>
      <c r="L222" s="24"/>
      <c r="M222" s="24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5"/>
      <c r="Y222" s="25"/>
      <c r="Z222" s="25"/>
    </row>
    <row r="223" spans="1:26" ht="15">
      <c r="A223" s="28"/>
      <c r="B223" s="29"/>
      <c r="C223" s="29"/>
      <c r="D223" s="29"/>
      <c r="E223" s="29"/>
      <c r="F223" s="28"/>
      <c r="G223" s="28"/>
      <c r="H223" s="28"/>
      <c r="I223" s="28"/>
      <c r="J223" s="28"/>
      <c r="K223" s="28"/>
      <c r="L223" s="24"/>
      <c r="M223" s="24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5"/>
      <c r="Y223" s="25"/>
      <c r="Z223" s="25"/>
    </row>
    <row r="224" spans="1:26" ht="15">
      <c r="A224" s="28"/>
      <c r="B224" s="29"/>
      <c r="C224" s="29"/>
      <c r="D224" s="29"/>
      <c r="E224" s="29"/>
      <c r="F224" s="28"/>
      <c r="G224" s="28"/>
      <c r="H224" s="28"/>
      <c r="I224" s="28"/>
      <c r="J224" s="28"/>
      <c r="K224" s="28"/>
      <c r="L224" s="24"/>
      <c r="M224" s="24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5"/>
      <c r="Y224" s="25"/>
      <c r="Z224" s="25"/>
    </row>
    <row r="225" spans="1:26" ht="15">
      <c r="A225" s="28"/>
      <c r="B225" s="29"/>
      <c r="C225" s="29"/>
      <c r="D225" s="29"/>
      <c r="E225" s="29"/>
      <c r="F225" s="28"/>
      <c r="G225" s="28"/>
      <c r="H225" s="28"/>
      <c r="I225" s="28"/>
      <c r="J225" s="28"/>
      <c r="K225" s="28"/>
      <c r="L225" s="24"/>
      <c r="M225" s="24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5"/>
      <c r="Y225" s="25"/>
      <c r="Z225" s="25"/>
    </row>
    <row r="226" spans="1:26" ht="15">
      <c r="A226" s="28"/>
      <c r="B226" s="29"/>
      <c r="C226" s="29"/>
      <c r="D226" s="29"/>
      <c r="E226" s="29"/>
      <c r="F226" s="28"/>
      <c r="G226" s="28"/>
      <c r="H226" s="28"/>
      <c r="I226" s="28"/>
      <c r="J226" s="28"/>
      <c r="K226" s="28"/>
      <c r="L226" s="24"/>
      <c r="M226" s="24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5"/>
      <c r="Y226" s="25"/>
      <c r="Z226" s="25"/>
    </row>
    <row r="227" spans="1:26" ht="15">
      <c r="A227" s="28"/>
      <c r="B227" s="29"/>
      <c r="C227" s="29"/>
      <c r="D227" s="29"/>
      <c r="E227" s="29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5"/>
      <c r="Y227" s="25"/>
      <c r="Z227" s="25"/>
    </row>
    <row r="228" spans="1:26" ht="15">
      <c r="A228" s="28"/>
      <c r="B228" s="29"/>
      <c r="C228" s="29"/>
      <c r="D228" s="29"/>
      <c r="E228" s="29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5"/>
      <c r="Y228" s="25"/>
      <c r="Z228" s="25"/>
    </row>
    <row r="229" spans="1:26" ht="15">
      <c r="A229" s="28"/>
      <c r="B229" s="29"/>
      <c r="C229" s="29"/>
      <c r="D229" s="29"/>
      <c r="E229" s="29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5"/>
      <c r="Y229" s="25"/>
      <c r="Z229" s="25"/>
    </row>
    <row r="230" spans="1:26" ht="15">
      <c r="A230" s="28"/>
      <c r="B230" s="29"/>
      <c r="C230" s="29"/>
      <c r="D230" s="29"/>
      <c r="E230" s="29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5"/>
      <c r="Y230" s="25"/>
      <c r="Z230" s="25"/>
    </row>
    <row r="231" spans="1:26" ht="15">
      <c r="A231" s="28"/>
      <c r="B231" s="29"/>
      <c r="C231" s="29"/>
      <c r="D231" s="29"/>
      <c r="E231" s="29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5"/>
      <c r="Y231" s="25"/>
      <c r="Z231" s="25"/>
    </row>
    <row r="232" spans="1:26" ht="15">
      <c r="A232" s="28"/>
      <c r="B232" s="29"/>
      <c r="C232" s="29"/>
      <c r="D232" s="29"/>
      <c r="E232" s="29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5"/>
      <c r="Y232" s="25"/>
      <c r="Z232" s="25"/>
    </row>
    <row r="233" spans="1:26" ht="15">
      <c r="A233" s="28"/>
      <c r="B233" s="29"/>
      <c r="C233" s="29"/>
      <c r="D233" s="29"/>
      <c r="E233" s="29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5"/>
      <c r="Y233" s="25"/>
      <c r="Z233" s="25"/>
    </row>
    <row r="234" spans="1:26" ht="15">
      <c r="A234" s="28"/>
      <c r="B234" s="29"/>
      <c r="C234" s="29"/>
      <c r="D234" s="29"/>
      <c r="E234" s="29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5"/>
      <c r="Y234" s="25"/>
      <c r="Z234" s="25"/>
    </row>
    <row r="235" spans="1:26" ht="15">
      <c r="A235" s="28"/>
      <c r="B235" s="29"/>
      <c r="C235" s="29"/>
      <c r="D235" s="29"/>
      <c r="E235" s="29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5"/>
      <c r="Y235" s="25"/>
      <c r="Z235" s="25"/>
    </row>
    <row r="236" spans="1:26" ht="15">
      <c r="A236" s="28"/>
      <c r="B236" s="29"/>
      <c r="C236" s="29"/>
      <c r="D236" s="29"/>
      <c r="E236" s="29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5"/>
      <c r="Y236" s="25"/>
      <c r="Z236" s="25"/>
    </row>
    <row r="237" spans="1:26" ht="15">
      <c r="A237" s="28"/>
      <c r="B237" s="29"/>
      <c r="C237" s="29"/>
      <c r="D237" s="29"/>
      <c r="E237" s="29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5"/>
      <c r="Y237" s="25"/>
      <c r="Z237" s="25"/>
    </row>
    <row r="238" spans="1:26" ht="15">
      <c r="A238" s="28"/>
      <c r="B238" s="29"/>
      <c r="C238" s="29"/>
      <c r="D238" s="29"/>
      <c r="E238" s="29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5"/>
      <c r="Y238" s="25"/>
      <c r="Z238" s="25"/>
    </row>
    <row r="239" spans="1:26" ht="15">
      <c r="A239" s="28"/>
      <c r="B239" s="29"/>
      <c r="C239" s="29"/>
      <c r="D239" s="29"/>
      <c r="E239" s="29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5"/>
      <c r="Y239" s="25"/>
      <c r="Z239" s="25"/>
    </row>
    <row r="240" spans="1:26" ht="15">
      <c r="A240" s="28"/>
      <c r="B240" s="29"/>
      <c r="C240" s="29"/>
      <c r="D240" s="29"/>
      <c r="E240" s="29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5"/>
      <c r="Y240" s="25"/>
      <c r="Z240" s="25"/>
    </row>
    <row r="241" spans="1:26" ht="15">
      <c r="A241" s="28"/>
      <c r="B241" s="29"/>
      <c r="C241" s="29"/>
      <c r="D241" s="29"/>
      <c r="E241" s="29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5"/>
      <c r="Y241" s="25"/>
      <c r="Z241" s="25"/>
    </row>
    <row r="242" spans="1:26" ht="15">
      <c r="A242" s="28"/>
      <c r="B242" s="29"/>
      <c r="C242" s="29"/>
      <c r="D242" s="29"/>
      <c r="E242" s="29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5"/>
      <c r="Y242" s="25"/>
      <c r="Z242" s="25"/>
    </row>
    <row r="243" spans="1:26" ht="15">
      <c r="A243" s="28"/>
      <c r="B243" s="29"/>
      <c r="C243" s="29"/>
      <c r="D243" s="29"/>
      <c r="E243" s="29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5"/>
      <c r="Y243" s="25"/>
      <c r="Z243" s="25"/>
    </row>
    <row r="244" spans="1:26" ht="15">
      <c r="A244" s="28"/>
      <c r="B244" s="29"/>
      <c r="C244" s="29"/>
      <c r="D244" s="29"/>
      <c r="E244" s="29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5"/>
      <c r="Y244" s="25"/>
      <c r="Z244" s="25"/>
    </row>
    <row r="245" spans="1:26" ht="15">
      <c r="A245" s="28"/>
      <c r="B245" s="29"/>
      <c r="C245" s="29"/>
      <c r="D245" s="29"/>
      <c r="E245" s="29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5"/>
      <c r="Y245" s="25"/>
      <c r="Z245" s="25"/>
    </row>
    <row r="246" spans="2:26" ht="15">
      <c r="B246" s="29"/>
      <c r="C246" s="29"/>
      <c r="D246" s="29"/>
      <c r="E246" s="29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5"/>
      <c r="Y246" s="25"/>
      <c r="Z246" s="25"/>
    </row>
    <row r="247" spans="2:26" ht="15">
      <c r="B247" s="29"/>
      <c r="C247" s="29"/>
      <c r="D247" s="29"/>
      <c r="E247" s="29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5"/>
      <c r="Y247" s="25"/>
      <c r="Z247" s="28"/>
    </row>
    <row r="248" spans="2:26" ht="15">
      <c r="B248" s="29"/>
      <c r="C248" s="29"/>
      <c r="D248" s="29"/>
      <c r="E248" s="29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5"/>
      <c r="Y248" s="25"/>
      <c r="Z248" s="28"/>
    </row>
    <row r="249" spans="2:26" ht="15">
      <c r="B249" s="29"/>
      <c r="C249" s="29"/>
      <c r="D249" s="29"/>
      <c r="E249" s="29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5"/>
      <c r="Y249" s="25"/>
      <c r="Z249" s="28"/>
    </row>
    <row r="250" spans="2:26" ht="15">
      <c r="B250" s="29"/>
      <c r="C250" s="29"/>
      <c r="D250" s="29"/>
      <c r="E250" s="29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5"/>
      <c r="Y250" s="25"/>
      <c r="Z250" s="28"/>
    </row>
    <row r="251" spans="2:26" ht="15">
      <c r="B251" s="29"/>
      <c r="C251" s="29"/>
      <c r="D251" s="29"/>
      <c r="E251" s="29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5"/>
      <c r="Y251" s="25"/>
      <c r="Z251" s="28"/>
    </row>
    <row r="252" spans="2:26" ht="15">
      <c r="B252" s="29"/>
      <c r="C252" s="29"/>
      <c r="D252" s="29"/>
      <c r="E252" s="29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5"/>
      <c r="Y252" s="25"/>
      <c r="Z252" s="28"/>
    </row>
    <row r="253" spans="2:26" ht="15">
      <c r="B253" s="29"/>
      <c r="C253" s="29"/>
      <c r="D253" s="29"/>
      <c r="E253" s="29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2:26" ht="15">
      <c r="B254" s="29"/>
      <c r="C254" s="29"/>
      <c r="D254" s="29"/>
      <c r="E254" s="29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2:26" ht="15">
      <c r="B255" s="29"/>
      <c r="C255" s="29"/>
      <c r="D255" s="29"/>
      <c r="E255" s="29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2:26" ht="15">
      <c r="B256" s="29"/>
      <c r="C256" s="29"/>
      <c r="D256" s="29"/>
      <c r="E256" s="29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2:26" ht="15">
      <c r="B257" s="29"/>
      <c r="C257" s="29"/>
      <c r="D257" s="29"/>
      <c r="E257" s="29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2:26" ht="15">
      <c r="B258" s="29"/>
      <c r="C258" s="29"/>
      <c r="D258" s="29"/>
      <c r="E258" s="29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2:26" ht="15">
      <c r="B259" s="29"/>
      <c r="C259" s="29"/>
      <c r="D259" s="29"/>
      <c r="E259" s="29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2:26" ht="15">
      <c r="B260" s="29"/>
      <c r="C260" s="29"/>
      <c r="D260" s="29"/>
      <c r="E260" s="29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2:26" ht="15">
      <c r="B261" s="29"/>
      <c r="C261" s="29"/>
      <c r="D261" s="29"/>
      <c r="E261" s="29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2:26" ht="15">
      <c r="B262" s="29"/>
      <c r="C262" s="29"/>
      <c r="D262" s="29"/>
      <c r="E262" s="29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2:26" ht="15">
      <c r="B263" s="29"/>
      <c r="C263" s="29"/>
      <c r="D263" s="29"/>
      <c r="E263" s="29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2:26" ht="15">
      <c r="B264" s="29"/>
      <c r="C264" s="29"/>
      <c r="D264" s="29"/>
      <c r="E264" s="29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2:26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2:26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2:26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2:26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2:26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2:26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2:26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2:26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2:26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2:26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2:26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2:26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2:26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2:26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2:26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2:26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2:26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2:26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2:26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2:26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2:26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2:26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2:26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2:26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2:26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2:25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2:25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2:25" ht="1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2:25" ht="1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2:25" ht="1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2:25" ht="1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</sheetData>
  <sheetProtection/>
  <autoFilter ref="A15:Z101"/>
  <mergeCells count="21">
    <mergeCell ref="J12:J13"/>
    <mergeCell ref="A107:Z107"/>
    <mergeCell ref="Q12:Q13"/>
    <mergeCell ref="A106:Z106"/>
    <mergeCell ref="X12:Z13"/>
    <mergeCell ref="A12:A14"/>
    <mergeCell ref="E12:E14"/>
    <mergeCell ref="P12:P13"/>
    <mergeCell ref="B12:B14"/>
    <mergeCell ref="K12:K13"/>
    <mergeCell ref="C12:C14"/>
    <mergeCell ref="E4:Z4"/>
    <mergeCell ref="M12:M13"/>
    <mergeCell ref="F10:H11"/>
    <mergeCell ref="G12:G13"/>
    <mergeCell ref="B8:J8"/>
    <mergeCell ref="A9:Z9"/>
    <mergeCell ref="D12:D14"/>
    <mergeCell ref="H12:H13"/>
    <mergeCell ref="N12:N13"/>
    <mergeCell ref="L10:N11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91"/>
  <sheetViews>
    <sheetView zoomScaleSheetLayoutView="100" zoomScalePageLayoutView="0" workbookViewId="0" topLeftCell="A1">
      <selection activeCell="A8" sqref="A8:Y8"/>
    </sheetView>
  </sheetViews>
  <sheetFormatPr defaultColWidth="9.00390625" defaultRowHeight="12.75"/>
  <cols>
    <col min="1" max="1" width="38.75390625" style="0" customWidth="1"/>
    <col min="2" max="2" width="7.25390625" style="0" customWidth="1"/>
    <col min="3" max="3" width="9.25390625" style="0" bestFit="1" customWidth="1"/>
    <col min="4" max="4" width="11.375" style="0" customWidth="1"/>
    <col min="5" max="5" width="10.00390625" style="0" customWidth="1"/>
    <col min="6" max="6" width="16.375" style="0" hidden="1" customWidth="1"/>
    <col min="7" max="13" width="9.125" style="0" hidden="1" customWidth="1"/>
    <col min="14" max="14" width="11.125" style="0" hidden="1" customWidth="1"/>
    <col min="15" max="17" width="9.125" style="0" hidden="1" customWidth="1"/>
    <col min="18" max="18" width="13.625" style="0" hidden="1" customWidth="1"/>
    <col min="19" max="19" width="15.875" style="0" hidden="1" customWidth="1"/>
    <col min="20" max="20" width="17.00390625" style="0" hidden="1" customWidth="1"/>
    <col min="21" max="21" width="11.75390625" style="0" hidden="1" customWidth="1"/>
    <col min="22" max="22" width="14.875" style="0" hidden="1" customWidth="1"/>
    <col min="23" max="23" width="11.625" style="0" hidden="1" customWidth="1"/>
    <col min="24" max="24" width="14.875" style="0" customWidth="1"/>
    <col min="25" max="25" width="14.125" style="0" customWidth="1"/>
    <col min="26" max="26" width="0" style="0" hidden="1" customWidth="1"/>
    <col min="27" max="27" width="12.875" style="1" customWidth="1"/>
  </cols>
  <sheetData>
    <row r="1" spans="3:25" ht="24.75" customHeight="1">
      <c r="C1" s="9"/>
      <c r="D1" s="9"/>
      <c r="E1" t="s">
        <v>147</v>
      </c>
      <c r="V1" s="7"/>
      <c r="W1" s="7"/>
      <c r="X1" s="7"/>
      <c r="Y1" s="7"/>
    </row>
    <row r="2" spans="3:28" ht="12.75">
      <c r="C2" s="9"/>
      <c r="D2" s="221" t="s">
        <v>160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136"/>
      <c r="AA2" s="130"/>
      <c r="AB2" s="136"/>
    </row>
    <row r="3" spans="3:28" ht="12.75">
      <c r="C3" s="9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136"/>
      <c r="AA3" s="130"/>
      <c r="AB3" s="136"/>
    </row>
    <row r="4" spans="3:28" ht="37.5" customHeight="1">
      <c r="C4" s="9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136"/>
      <c r="AA4" s="130"/>
      <c r="AB4" s="136"/>
    </row>
    <row r="5" spans="3:25" ht="12.75">
      <c r="C5" s="9"/>
      <c r="D5" s="9"/>
      <c r="E5" s="7"/>
      <c r="V5" s="7"/>
      <c r="W5" s="7"/>
      <c r="X5" s="7"/>
      <c r="Y5" s="7"/>
    </row>
    <row r="6" spans="4:25" ht="13.5">
      <c r="D6" s="9"/>
      <c r="E6" s="9"/>
      <c r="F6" s="10"/>
      <c r="G6" s="10"/>
      <c r="H6" s="9"/>
      <c r="I6" s="9"/>
      <c r="V6" s="7"/>
      <c r="W6" s="7"/>
      <c r="X6" s="7"/>
      <c r="Y6" s="7"/>
    </row>
    <row r="7" spans="2:25" ht="18" customHeight="1">
      <c r="B7" s="224" t="s">
        <v>40</v>
      </c>
      <c r="C7" s="221"/>
      <c r="D7" s="221"/>
      <c r="E7" s="221"/>
      <c r="F7" s="221"/>
      <c r="G7" s="221"/>
      <c r="H7" s="221"/>
      <c r="I7" s="221"/>
      <c r="J7" s="221"/>
      <c r="K7" s="42"/>
      <c r="L7" s="42"/>
      <c r="M7" s="42"/>
      <c r="N7" s="42"/>
      <c r="O7" s="42"/>
      <c r="P7" s="42"/>
      <c r="Q7" s="42"/>
      <c r="R7" s="42"/>
      <c r="S7" s="42"/>
      <c r="T7" s="42"/>
      <c r="V7" s="7"/>
      <c r="W7" s="7"/>
      <c r="X7" s="7"/>
      <c r="Y7" s="7"/>
    </row>
    <row r="8" spans="1:25" ht="55.5" customHeight="1">
      <c r="A8" s="225" t="s">
        <v>128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12.75">
      <c r="A9" s="11"/>
      <c r="B9" s="11"/>
      <c r="C9" s="11"/>
      <c r="D9" s="11"/>
      <c r="E9" s="11"/>
      <c r="F9" s="223" t="s">
        <v>7</v>
      </c>
      <c r="G9" s="223"/>
      <c r="H9" s="223"/>
      <c r="I9" s="3" t="s">
        <v>1</v>
      </c>
      <c r="J9" s="3"/>
      <c r="K9" s="3"/>
      <c r="L9" s="223" t="s">
        <v>7</v>
      </c>
      <c r="M9" s="223"/>
      <c r="N9" s="223"/>
      <c r="O9" s="3" t="s">
        <v>1</v>
      </c>
      <c r="P9" s="3"/>
      <c r="Q9" s="3"/>
      <c r="R9" s="3"/>
      <c r="S9" s="12"/>
      <c r="T9" s="12"/>
      <c r="U9" s="12"/>
      <c r="V9" s="7"/>
      <c r="W9" s="7"/>
      <c r="X9" s="7"/>
      <c r="Y9" s="7"/>
    </row>
    <row r="10" spans="1:25" ht="12.75">
      <c r="A10" s="11"/>
      <c r="B10" s="11"/>
      <c r="C10" s="11"/>
      <c r="D10" s="11"/>
      <c r="E10" s="11"/>
      <c r="F10" s="223"/>
      <c r="G10" s="223"/>
      <c r="H10" s="223"/>
      <c r="I10" s="3"/>
      <c r="J10" s="3"/>
      <c r="K10" s="3"/>
      <c r="L10" s="223"/>
      <c r="M10" s="223"/>
      <c r="N10" s="223"/>
      <c r="O10" s="3"/>
      <c r="P10" s="3"/>
      <c r="Q10" s="3"/>
      <c r="R10" s="3"/>
      <c r="S10" s="12"/>
      <c r="T10" s="12"/>
      <c r="U10" s="12"/>
      <c r="V10" s="7"/>
      <c r="W10" s="7"/>
      <c r="X10" s="7"/>
      <c r="Y10" s="7" t="s">
        <v>41</v>
      </c>
    </row>
    <row r="11" spans="1:26" ht="38.25">
      <c r="A11" s="232" t="s">
        <v>3</v>
      </c>
      <c r="B11" s="222" t="s">
        <v>4</v>
      </c>
      <c r="C11" s="222" t="s">
        <v>5</v>
      </c>
      <c r="D11" s="222" t="s">
        <v>33</v>
      </c>
      <c r="E11" s="222" t="s">
        <v>6</v>
      </c>
      <c r="F11" s="8"/>
      <c r="G11" s="222" t="s">
        <v>9</v>
      </c>
      <c r="H11" s="222" t="s">
        <v>10</v>
      </c>
      <c r="I11" s="8"/>
      <c r="J11" s="222" t="s">
        <v>9</v>
      </c>
      <c r="K11" s="222" t="s">
        <v>10</v>
      </c>
      <c r="L11" s="8"/>
      <c r="M11" s="222" t="s">
        <v>9</v>
      </c>
      <c r="N11" s="222" t="s">
        <v>10</v>
      </c>
      <c r="O11" s="8"/>
      <c r="P11" s="222" t="s">
        <v>9</v>
      </c>
      <c r="Q11" s="222" t="s">
        <v>10</v>
      </c>
      <c r="R11" s="8" t="s">
        <v>39</v>
      </c>
      <c r="S11" s="46" t="s">
        <v>38</v>
      </c>
      <c r="T11" s="46" t="s">
        <v>37</v>
      </c>
      <c r="U11" s="46" t="s">
        <v>34</v>
      </c>
      <c r="V11" s="46" t="s">
        <v>35</v>
      </c>
      <c r="W11" s="46" t="s">
        <v>36</v>
      </c>
      <c r="X11" s="234" t="s">
        <v>70</v>
      </c>
      <c r="Y11" s="235"/>
      <c r="Z11" s="2"/>
    </row>
    <row r="12" spans="1:26" ht="15.75">
      <c r="A12" s="233"/>
      <c r="B12" s="226"/>
      <c r="C12" s="226"/>
      <c r="D12" s="226"/>
      <c r="E12" s="226"/>
      <c r="F12" s="8"/>
      <c r="G12" s="222"/>
      <c r="H12" s="222"/>
      <c r="I12" s="8" t="s">
        <v>8</v>
      </c>
      <c r="J12" s="222"/>
      <c r="K12" s="222"/>
      <c r="L12" s="8" t="s">
        <v>8</v>
      </c>
      <c r="M12" s="222"/>
      <c r="N12" s="222"/>
      <c r="O12" s="8" t="s">
        <v>8</v>
      </c>
      <c r="P12" s="222"/>
      <c r="Q12" s="222"/>
      <c r="R12" s="8"/>
      <c r="S12" s="47"/>
      <c r="T12" s="48"/>
      <c r="U12" s="48"/>
      <c r="V12" s="47"/>
      <c r="W12" s="49"/>
      <c r="X12" s="234" t="s">
        <v>71</v>
      </c>
      <c r="Y12" s="235"/>
      <c r="Z12" s="2"/>
    </row>
    <row r="13" spans="1:26" ht="12.75">
      <c r="A13" s="233"/>
      <c r="B13" s="226"/>
      <c r="C13" s="226"/>
      <c r="D13" s="226"/>
      <c r="E13" s="226"/>
      <c r="F13" s="50"/>
      <c r="G13" s="50">
        <v>7</v>
      </c>
      <c r="H13" s="50">
        <v>8</v>
      </c>
      <c r="I13" s="50">
        <v>6</v>
      </c>
      <c r="J13" s="50">
        <v>7</v>
      </c>
      <c r="K13" s="50">
        <v>8</v>
      </c>
      <c r="L13" s="50">
        <v>6</v>
      </c>
      <c r="M13" s="50">
        <v>7</v>
      </c>
      <c r="N13" s="50">
        <v>8</v>
      </c>
      <c r="O13" s="51"/>
      <c r="P13" s="51"/>
      <c r="Q13" s="51"/>
      <c r="R13" s="51"/>
      <c r="S13" s="52">
        <v>6</v>
      </c>
      <c r="T13" s="52">
        <v>7</v>
      </c>
      <c r="U13" s="52"/>
      <c r="V13" s="52">
        <v>8</v>
      </c>
      <c r="W13" s="49"/>
      <c r="X13" s="135" t="s">
        <v>72</v>
      </c>
      <c r="Y13" s="135" t="s">
        <v>127</v>
      </c>
      <c r="Z13" s="2"/>
    </row>
    <row r="14" spans="1:26" ht="20.25" customHeight="1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/>
      <c r="G14" s="58"/>
      <c r="H14" s="58"/>
      <c r="I14" s="58"/>
      <c r="J14" s="58"/>
      <c r="K14" s="58"/>
      <c r="L14" s="58"/>
      <c r="M14" s="58"/>
      <c r="N14" s="59"/>
      <c r="O14" s="59"/>
      <c r="P14" s="59"/>
      <c r="Q14" s="59"/>
      <c r="R14" s="60"/>
      <c r="S14" s="60"/>
      <c r="T14" s="60"/>
      <c r="U14" s="60"/>
      <c r="V14" s="20"/>
      <c r="W14" s="58">
        <v>6</v>
      </c>
      <c r="X14" s="58">
        <v>6</v>
      </c>
      <c r="Y14" s="58">
        <v>7</v>
      </c>
      <c r="Z14" s="2"/>
    </row>
    <row r="15" spans="1:26" ht="20.25" customHeight="1" thickBot="1">
      <c r="A15" s="137" t="s">
        <v>73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60"/>
      <c r="S15" s="60"/>
      <c r="T15" s="60"/>
      <c r="U15" s="60"/>
      <c r="V15" s="20"/>
      <c r="W15" s="58"/>
      <c r="X15" s="58">
        <v>4053.07</v>
      </c>
      <c r="Y15" s="58">
        <v>4092.07</v>
      </c>
      <c r="Z15" s="2"/>
    </row>
    <row r="16" spans="1:26" ht="20.25" customHeight="1" thickBot="1">
      <c r="A16" s="137" t="s">
        <v>74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9"/>
      <c r="P16" s="59"/>
      <c r="Q16" s="59"/>
      <c r="R16" s="60"/>
      <c r="S16" s="60"/>
      <c r="T16" s="60"/>
      <c r="U16" s="60"/>
      <c r="V16" s="20"/>
      <c r="W16" s="58"/>
      <c r="X16" s="17">
        <v>98.85</v>
      </c>
      <c r="Y16" s="63">
        <v>199.65</v>
      </c>
      <c r="Z16" s="2"/>
    </row>
    <row r="17" spans="1:26" ht="20.25" customHeight="1">
      <c r="A17" s="134" t="s">
        <v>75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60"/>
      <c r="S17" s="60"/>
      <c r="T17" s="60"/>
      <c r="U17" s="60"/>
      <c r="V17" s="20"/>
      <c r="W17" s="58"/>
      <c r="X17" s="138">
        <f>X15-X16</f>
        <v>3954.2200000000003</v>
      </c>
      <c r="Y17" s="138">
        <f>Y15-Y16</f>
        <v>3892.42</v>
      </c>
      <c r="Z17" s="2"/>
    </row>
    <row r="18" spans="1:85" ht="15.75">
      <c r="A18" s="53" t="s">
        <v>11</v>
      </c>
      <c r="B18" s="34" t="s">
        <v>21</v>
      </c>
      <c r="C18" s="34" t="s">
        <v>28</v>
      </c>
      <c r="D18" s="34" t="s">
        <v>25</v>
      </c>
      <c r="E18" s="34" t="s">
        <v>23</v>
      </c>
      <c r="F18" s="32">
        <f>L18</f>
        <v>19781.6</v>
      </c>
      <c r="G18" s="32" t="e">
        <f>G19+#REF!+G25+#REF!+#REF!+#REF!+G55+#REF!</f>
        <v>#REF!</v>
      </c>
      <c r="H18" s="32" t="e">
        <f>H19+#REF!+H25+#REF!+#REF!+#REF!+H55+#REF!</f>
        <v>#REF!</v>
      </c>
      <c r="I18" s="32" t="e">
        <f>I19+#REF!+I25+#REF!+#REF!+#REF!+I55+#REF!</f>
        <v>#REF!</v>
      </c>
      <c r="J18" s="32" t="e">
        <f>J19+#REF!+J25+#REF!+#REF!+#REF!+J55+#REF!</f>
        <v>#REF!</v>
      </c>
      <c r="K18" s="32" t="e">
        <f>K19+#REF!+K25+#REF!+#REF!+#REF!+K55+#REF!</f>
        <v>#REF!</v>
      </c>
      <c r="L18" s="32">
        <v>19781.6</v>
      </c>
      <c r="M18" s="32">
        <v>18291.5</v>
      </c>
      <c r="N18" s="32">
        <v>1490.1</v>
      </c>
      <c r="O18" s="32" t="e">
        <f>O19+#REF!+O25+#REF!+#REF!+#REF!+O55+#REF!</f>
        <v>#REF!</v>
      </c>
      <c r="P18" s="32" t="e">
        <f>P19+#REF!+P25+#REF!+#REF!+#REF!+P55+#REF!</f>
        <v>#REF!</v>
      </c>
      <c r="Q18" s="32" t="e">
        <f>Q19+#REF!+Q25+#REF!+#REF!+#REF!+Q55+#REF!</f>
        <v>#REF!</v>
      </c>
      <c r="R18" s="35" t="e">
        <f>R19+#REF!+R25+#REF!+#REF!+R55+#REF!</f>
        <v>#REF!</v>
      </c>
      <c r="S18" s="35" t="e">
        <f>S19+#REF!+S25+#REF!+#REF!+S55+#REF!</f>
        <v>#REF!</v>
      </c>
      <c r="T18" s="35" t="e">
        <f>T19+#REF!+T25+#REF!+#REF!+T55+#REF!</f>
        <v>#REF!</v>
      </c>
      <c r="U18" s="35" t="e">
        <f>U19+#REF!+U25+#REF!+#REF!+U55+#REF!</f>
        <v>#REF!</v>
      </c>
      <c r="V18" s="35" t="e">
        <f>V19+#REF!+V25+#REF!+#REF!+V55+#REF!</f>
        <v>#REF!</v>
      </c>
      <c r="W18" s="35" t="e">
        <f>W19+#REF!+W25+#REF!+#REF!+W55+#REF!</f>
        <v>#REF!</v>
      </c>
      <c r="X18" s="66">
        <f>X23+X31+X41+X49+X19</f>
        <v>2241.1</v>
      </c>
      <c r="Y18" s="66">
        <f>Y23+Y31+Y41+Y49+Y19+Y35</f>
        <v>2109.5</v>
      </c>
      <c r="Z18" s="35" t="e">
        <f>Z19+#REF!+Z25+#REF!+#REF!+Z55+#REF!</f>
        <v>#REF!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</row>
    <row r="19" spans="1:85" ht="63">
      <c r="A19" s="142" t="s">
        <v>12</v>
      </c>
      <c r="B19" s="14" t="s">
        <v>21</v>
      </c>
      <c r="C19" s="14" t="s">
        <v>22</v>
      </c>
      <c r="D19" s="14" t="s">
        <v>25</v>
      </c>
      <c r="E19" s="44" t="s">
        <v>23</v>
      </c>
      <c r="F19" s="15">
        <v>1102.3</v>
      </c>
      <c r="G19" s="15">
        <f>G22</f>
        <v>0</v>
      </c>
      <c r="H19" s="15"/>
      <c r="I19" s="15"/>
      <c r="J19" s="15"/>
      <c r="K19" s="15"/>
      <c r="L19" s="13">
        <v>1102.3</v>
      </c>
      <c r="M19" s="13">
        <v>1102.3</v>
      </c>
      <c r="N19" s="13">
        <v>0</v>
      </c>
      <c r="O19" s="15"/>
      <c r="P19" s="15"/>
      <c r="Q19" s="15"/>
      <c r="R19" s="15">
        <f aca="true" t="shared" si="0" ref="R19:W19">R22</f>
        <v>1109</v>
      </c>
      <c r="S19" s="15">
        <f t="shared" si="0"/>
        <v>982</v>
      </c>
      <c r="T19" s="15">
        <f t="shared" si="0"/>
        <v>763.6</v>
      </c>
      <c r="U19" s="15">
        <f t="shared" si="0"/>
        <v>214.6</v>
      </c>
      <c r="V19" s="15">
        <f t="shared" si="0"/>
        <v>0.7775967413441955</v>
      </c>
      <c r="W19" s="15">
        <f t="shared" si="0"/>
        <v>3.5582479030754897</v>
      </c>
      <c r="X19" s="15">
        <f aca="true" t="shared" si="1" ref="X19:Y21">X20</f>
        <v>825.5</v>
      </c>
      <c r="Y19" s="15">
        <f t="shared" si="1"/>
        <v>756.7</v>
      </c>
      <c r="Z19" s="39" t="e">
        <f>X19+#REF!+X25+#REF!+#REF!</f>
        <v>#REF!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</row>
    <row r="20" spans="1:85" ht="47.25">
      <c r="A20" s="79" t="s">
        <v>81</v>
      </c>
      <c r="B20" s="14" t="s">
        <v>21</v>
      </c>
      <c r="C20" s="14" t="s">
        <v>22</v>
      </c>
      <c r="D20" s="14" t="s">
        <v>82</v>
      </c>
      <c r="E20" s="14" t="s">
        <v>23</v>
      </c>
      <c r="F20" s="17">
        <f aca="true" t="shared" si="2" ref="F20:K20">F19</f>
        <v>1102.3</v>
      </c>
      <c r="G20" s="17">
        <f t="shared" si="2"/>
        <v>1102.3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3">
        <v>1102.3</v>
      </c>
      <c r="M20" s="13">
        <v>1102.3</v>
      </c>
      <c r="N20" s="13">
        <v>0</v>
      </c>
      <c r="O20" s="17">
        <f>O19</f>
        <v>0</v>
      </c>
      <c r="P20" s="17">
        <f>P19</f>
        <v>0</v>
      </c>
      <c r="Q20" s="17">
        <f>Q19</f>
        <v>0</v>
      </c>
      <c r="R20" s="15">
        <f aca="true" t="shared" si="3" ref="R20:W20">R22</f>
        <v>1109</v>
      </c>
      <c r="S20" s="15">
        <f t="shared" si="3"/>
        <v>982</v>
      </c>
      <c r="T20" s="15">
        <f t="shared" si="3"/>
        <v>763.6</v>
      </c>
      <c r="U20" s="15">
        <f t="shared" si="3"/>
        <v>214.6</v>
      </c>
      <c r="V20" s="15">
        <f t="shared" si="3"/>
        <v>0.7775967413441955</v>
      </c>
      <c r="W20" s="15">
        <f t="shared" si="3"/>
        <v>3.5582479030754897</v>
      </c>
      <c r="X20" s="15">
        <f t="shared" si="1"/>
        <v>825.5</v>
      </c>
      <c r="Y20" s="15">
        <f t="shared" si="1"/>
        <v>756.7</v>
      </c>
      <c r="Z20" s="39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</row>
    <row r="21" spans="1:85" ht="15.75">
      <c r="A21" s="79" t="s">
        <v>13</v>
      </c>
      <c r="B21" s="14" t="s">
        <v>21</v>
      </c>
      <c r="C21" s="14" t="s">
        <v>22</v>
      </c>
      <c r="D21" s="14" t="s">
        <v>83</v>
      </c>
      <c r="E21" s="14" t="s">
        <v>23</v>
      </c>
      <c r="F21" s="17">
        <f aca="true" t="shared" si="4" ref="F21:K21">F19</f>
        <v>1102.3</v>
      </c>
      <c r="G21" s="17">
        <f t="shared" si="4"/>
        <v>1102.3</v>
      </c>
      <c r="H21" s="17">
        <f t="shared" si="4"/>
        <v>0</v>
      </c>
      <c r="I21" s="17">
        <f t="shared" si="4"/>
        <v>0</v>
      </c>
      <c r="J21" s="17">
        <f t="shared" si="4"/>
        <v>0</v>
      </c>
      <c r="K21" s="17">
        <f t="shared" si="4"/>
        <v>0</v>
      </c>
      <c r="L21" s="13">
        <v>1102.3</v>
      </c>
      <c r="M21" s="13">
        <v>1102.3</v>
      </c>
      <c r="N21" s="13">
        <v>0</v>
      </c>
      <c r="O21" s="17">
        <f>O19</f>
        <v>0</v>
      </c>
      <c r="P21" s="17">
        <f>P19</f>
        <v>0</v>
      </c>
      <c r="Q21" s="17">
        <f>Q19</f>
        <v>0</v>
      </c>
      <c r="R21" s="15">
        <f aca="true" t="shared" si="5" ref="R21:W21">R22</f>
        <v>1109</v>
      </c>
      <c r="S21" s="15">
        <f t="shared" si="5"/>
        <v>982</v>
      </c>
      <c r="T21" s="15">
        <f t="shared" si="5"/>
        <v>763.6</v>
      </c>
      <c r="U21" s="15">
        <f t="shared" si="5"/>
        <v>214.6</v>
      </c>
      <c r="V21" s="15">
        <f t="shared" si="5"/>
        <v>0.7775967413441955</v>
      </c>
      <c r="W21" s="15">
        <f t="shared" si="5"/>
        <v>3.5582479030754897</v>
      </c>
      <c r="X21" s="15">
        <f t="shared" si="1"/>
        <v>825.5</v>
      </c>
      <c r="Y21" s="15">
        <f t="shared" si="1"/>
        <v>756.7</v>
      </c>
      <c r="Z21" s="39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spans="1:85" ht="60">
      <c r="A22" s="131" t="s">
        <v>80</v>
      </c>
      <c r="B22" s="14" t="s">
        <v>21</v>
      </c>
      <c r="C22" s="14" t="s">
        <v>22</v>
      </c>
      <c r="D22" s="14" t="s">
        <v>83</v>
      </c>
      <c r="E22" s="147">
        <v>121</v>
      </c>
      <c r="F22" s="17">
        <f aca="true" t="shared" si="6" ref="F22:K22">F19</f>
        <v>1102.3</v>
      </c>
      <c r="G22" s="17">
        <f t="shared" si="6"/>
        <v>1102.3</v>
      </c>
      <c r="H22" s="17">
        <f t="shared" si="6"/>
        <v>0</v>
      </c>
      <c r="I22" s="17">
        <f t="shared" si="6"/>
        <v>0</v>
      </c>
      <c r="J22" s="17">
        <f t="shared" si="6"/>
        <v>0</v>
      </c>
      <c r="K22" s="17">
        <f t="shared" si="6"/>
        <v>0</v>
      </c>
      <c r="L22" s="13">
        <v>1102.3</v>
      </c>
      <c r="M22" s="13">
        <v>1102.3</v>
      </c>
      <c r="N22" s="13">
        <v>0</v>
      </c>
      <c r="O22" s="17">
        <f>O19</f>
        <v>0</v>
      </c>
      <c r="P22" s="17">
        <f>P19</f>
        <v>0</v>
      </c>
      <c r="Q22" s="17">
        <f>Q19</f>
        <v>0</v>
      </c>
      <c r="R22" s="17">
        <v>1109</v>
      </c>
      <c r="S22" s="15">
        <f>1109-127</f>
        <v>982</v>
      </c>
      <c r="T22" s="15">
        <v>763.6</v>
      </c>
      <c r="U22" s="15">
        <v>214.6</v>
      </c>
      <c r="V22" s="16">
        <f>T22/S22</f>
        <v>0.7775967413441955</v>
      </c>
      <c r="W22" s="61">
        <f>T22/U22</f>
        <v>3.5582479030754897</v>
      </c>
      <c r="X22" s="17">
        <v>825.5</v>
      </c>
      <c r="Y22" s="17">
        <v>756.7</v>
      </c>
      <c r="Z22" s="3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</row>
    <row r="23" spans="1:85" ht="94.5">
      <c r="A23" s="146" t="s">
        <v>14</v>
      </c>
      <c r="B23" s="34" t="s">
        <v>21</v>
      </c>
      <c r="C23" s="34" t="s">
        <v>26</v>
      </c>
      <c r="D23" s="34" t="s">
        <v>25</v>
      </c>
      <c r="E23" s="34" t="s">
        <v>23</v>
      </c>
      <c r="F23" s="17"/>
      <c r="G23" s="17"/>
      <c r="H23" s="17"/>
      <c r="I23" s="17"/>
      <c r="J23" s="17"/>
      <c r="K23" s="17"/>
      <c r="L23" s="13"/>
      <c r="M23" s="13"/>
      <c r="N23" s="13"/>
      <c r="O23" s="17"/>
      <c r="P23" s="17"/>
      <c r="Q23" s="17"/>
      <c r="R23" s="17"/>
      <c r="S23" s="15"/>
      <c r="T23" s="15"/>
      <c r="U23" s="15"/>
      <c r="V23" s="16"/>
      <c r="W23" s="61"/>
      <c r="X23" s="32">
        <f>X24</f>
        <v>1371.6</v>
      </c>
      <c r="Y23" s="32">
        <f>Y24</f>
        <v>1275.8</v>
      </c>
      <c r="Z23" s="39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</row>
    <row r="24" spans="1:85" ht="47.25">
      <c r="A24" s="79" t="s">
        <v>126</v>
      </c>
      <c r="B24" s="14" t="s">
        <v>21</v>
      </c>
      <c r="C24" s="14" t="s">
        <v>26</v>
      </c>
      <c r="D24" s="14" t="s">
        <v>82</v>
      </c>
      <c r="E24" s="18" t="s">
        <v>23</v>
      </c>
      <c r="F24" s="17"/>
      <c r="G24" s="17"/>
      <c r="H24" s="17"/>
      <c r="I24" s="17"/>
      <c r="J24" s="17"/>
      <c r="K24" s="17"/>
      <c r="L24" s="13"/>
      <c r="M24" s="13"/>
      <c r="N24" s="13"/>
      <c r="O24" s="17"/>
      <c r="P24" s="17"/>
      <c r="Q24" s="17"/>
      <c r="R24" s="17"/>
      <c r="S24" s="15"/>
      <c r="T24" s="15"/>
      <c r="U24" s="15"/>
      <c r="V24" s="16"/>
      <c r="W24" s="61"/>
      <c r="X24" s="17">
        <f>X25</f>
        <v>1371.6</v>
      </c>
      <c r="Y24" s="17">
        <f>Y25</f>
        <v>1275.8</v>
      </c>
      <c r="Z24" s="39"/>
      <c r="AA24" s="129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85" ht="47.25">
      <c r="A25" s="79" t="s">
        <v>84</v>
      </c>
      <c r="B25" s="14" t="s">
        <v>21</v>
      </c>
      <c r="C25" s="14" t="s">
        <v>26</v>
      </c>
      <c r="D25" s="14" t="s">
        <v>85</v>
      </c>
      <c r="E25" s="14" t="s">
        <v>23</v>
      </c>
      <c r="F25" s="33">
        <v>5481.1</v>
      </c>
      <c r="G25" s="33">
        <v>5481.1</v>
      </c>
      <c r="H25" s="33"/>
      <c r="I25" s="33"/>
      <c r="J25" s="33"/>
      <c r="K25" s="33"/>
      <c r="L25" s="32">
        <v>5481.1</v>
      </c>
      <c r="M25" s="32">
        <v>5481.1</v>
      </c>
      <c r="N25" s="32">
        <v>0</v>
      </c>
      <c r="O25" s="33">
        <v>449.8</v>
      </c>
      <c r="P25" s="33">
        <v>449.8</v>
      </c>
      <c r="Q25" s="33"/>
      <c r="R25" s="33">
        <f aca="true" t="shared" si="7" ref="R25:W25">R29</f>
        <v>3924</v>
      </c>
      <c r="S25" s="33">
        <f t="shared" si="7"/>
        <v>4081</v>
      </c>
      <c r="T25" s="33">
        <f t="shared" si="7"/>
        <v>3321</v>
      </c>
      <c r="U25" s="33">
        <f t="shared" si="7"/>
        <v>694.4</v>
      </c>
      <c r="V25" s="33">
        <f t="shared" si="7"/>
        <v>0.8137711345258515</v>
      </c>
      <c r="W25" s="33">
        <f t="shared" si="7"/>
        <v>4.782546082949309</v>
      </c>
      <c r="X25" s="15">
        <f>X26+X27+X29+X30+X28</f>
        <v>1371.6</v>
      </c>
      <c r="Y25" s="15">
        <f>Y26+Y27+Y29+Y30+Y28</f>
        <v>1275.8</v>
      </c>
      <c r="Z25" s="39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</row>
    <row r="26" spans="1:85" ht="60">
      <c r="A26" s="131" t="s">
        <v>80</v>
      </c>
      <c r="B26" s="14" t="s">
        <v>21</v>
      </c>
      <c r="C26" s="14" t="s">
        <v>26</v>
      </c>
      <c r="D26" s="14" t="s">
        <v>85</v>
      </c>
      <c r="E26" s="14" t="s">
        <v>59</v>
      </c>
      <c r="F26" s="19">
        <f aca="true" t="shared" si="8" ref="F26:K26">F25</f>
        <v>5481.1</v>
      </c>
      <c r="G26" s="19">
        <f t="shared" si="8"/>
        <v>5481.1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13">
        <v>5481.1</v>
      </c>
      <c r="M26" s="13">
        <v>5481.1</v>
      </c>
      <c r="N26" s="13">
        <v>0</v>
      </c>
      <c r="O26" s="19">
        <f>O25</f>
        <v>449.8</v>
      </c>
      <c r="P26" s="19">
        <f>P25</f>
        <v>449.8</v>
      </c>
      <c r="Q26" s="19">
        <f>Q25</f>
        <v>0</v>
      </c>
      <c r="R26" s="15">
        <f aca="true" t="shared" si="9" ref="R26:W26">R29</f>
        <v>3924</v>
      </c>
      <c r="S26" s="15">
        <f t="shared" si="9"/>
        <v>4081</v>
      </c>
      <c r="T26" s="15">
        <f t="shared" si="9"/>
        <v>3321</v>
      </c>
      <c r="U26" s="15">
        <f t="shared" si="9"/>
        <v>694.4</v>
      </c>
      <c r="V26" s="15">
        <f t="shared" si="9"/>
        <v>0.8137711345258515</v>
      </c>
      <c r="W26" s="15">
        <f t="shared" si="9"/>
        <v>4.782546082949309</v>
      </c>
      <c r="X26" s="17">
        <v>1149.5</v>
      </c>
      <c r="Y26" s="17">
        <v>1053.7</v>
      </c>
      <c r="Z26" s="39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</row>
    <row r="27" spans="1:85" ht="66">
      <c r="A27" s="145" t="s">
        <v>86</v>
      </c>
      <c r="B27" s="14" t="s">
        <v>21</v>
      </c>
      <c r="C27" s="14" t="s">
        <v>26</v>
      </c>
      <c r="D27" s="14" t="s">
        <v>85</v>
      </c>
      <c r="E27" s="14" t="s">
        <v>60</v>
      </c>
      <c r="F27" s="17">
        <f aca="true" t="shared" si="10" ref="F27:K27">F25</f>
        <v>5481.1</v>
      </c>
      <c r="G27" s="17">
        <f t="shared" si="10"/>
        <v>5481.1</v>
      </c>
      <c r="H27" s="17">
        <f t="shared" si="10"/>
        <v>0</v>
      </c>
      <c r="I27" s="17">
        <f t="shared" si="10"/>
        <v>0</v>
      </c>
      <c r="J27" s="17">
        <f t="shared" si="10"/>
        <v>0</v>
      </c>
      <c r="K27" s="17">
        <f t="shared" si="10"/>
        <v>0</v>
      </c>
      <c r="L27" s="13">
        <v>5481.1</v>
      </c>
      <c r="M27" s="13">
        <v>5481.1</v>
      </c>
      <c r="N27" s="13">
        <v>0</v>
      </c>
      <c r="O27" s="17">
        <f>O25</f>
        <v>449.8</v>
      </c>
      <c r="P27" s="17">
        <f>P25</f>
        <v>449.8</v>
      </c>
      <c r="Q27" s="17">
        <f>Q25</f>
        <v>0</v>
      </c>
      <c r="R27" s="15">
        <f aca="true" t="shared" si="11" ref="R27:W27">R29</f>
        <v>3924</v>
      </c>
      <c r="S27" s="15">
        <f t="shared" si="11"/>
        <v>4081</v>
      </c>
      <c r="T27" s="15">
        <f t="shared" si="11"/>
        <v>3321</v>
      </c>
      <c r="U27" s="15">
        <f t="shared" si="11"/>
        <v>694.4</v>
      </c>
      <c r="V27" s="15">
        <f t="shared" si="11"/>
        <v>0.8137711345258515</v>
      </c>
      <c r="W27" s="15">
        <f t="shared" si="11"/>
        <v>4.782546082949309</v>
      </c>
      <c r="X27" s="17">
        <v>1</v>
      </c>
      <c r="Y27" s="17">
        <v>1</v>
      </c>
      <c r="Z27" s="39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</row>
    <row r="28" spans="1:85" ht="45">
      <c r="A28" s="131" t="s">
        <v>87</v>
      </c>
      <c r="B28" s="14" t="s">
        <v>21</v>
      </c>
      <c r="C28" s="14" t="s">
        <v>26</v>
      </c>
      <c r="D28" s="14" t="s">
        <v>85</v>
      </c>
      <c r="E28" s="14" t="s">
        <v>61</v>
      </c>
      <c r="F28" s="17"/>
      <c r="G28" s="17"/>
      <c r="H28" s="17"/>
      <c r="I28" s="17"/>
      <c r="J28" s="17"/>
      <c r="K28" s="17"/>
      <c r="L28" s="13"/>
      <c r="M28" s="13"/>
      <c r="N28" s="13"/>
      <c r="O28" s="17"/>
      <c r="P28" s="17"/>
      <c r="Q28" s="17"/>
      <c r="R28" s="15"/>
      <c r="S28" s="15"/>
      <c r="T28" s="15"/>
      <c r="U28" s="15"/>
      <c r="V28" s="15"/>
      <c r="W28" s="15"/>
      <c r="X28" s="17">
        <v>210.1</v>
      </c>
      <c r="Y28" s="17">
        <v>210.1</v>
      </c>
      <c r="Z28" s="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85" ht="30.75" thickBot="1">
      <c r="A29" s="115" t="s">
        <v>57</v>
      </c>
      <c r="B29" s="14" t="s">
        <v>21</v>
      </c>
      <c r="C29" s="14" t="s">
        <v>26</v>
      </c>
      <c r="D29" s="14" t="s">
        <v>85</v>
      </c>
      <c r="E29" s="14" t="s">
        <v>62</v>
      </c>
      <c r="F29" s="17">
        <f aca="true" t="shared" si="12" ref="F29:K29">F25</f>
        <v>5481.1</v>
      </c>
      <c r="G29" s="17">
        <f t="shared" si="12"/>
        <v>5481.1</v>
      </c>
      <c r="H29" s="17">
        <f t="shared" si="12"/>
        <v>0</v>
      </c>
      <c r="I29" s="17">
        <f t="shared" si="12"/>
        <v>0</v>
      </c>
      <c r="J29" s="17">
        <f t="shared" si="12"/>
        <v>0</v>
      </c>
      <c r="K29" s="17">
        <f t="shared" si="12"/>
        <v>0</v>
      </c>
      <c r="L29" s="13">
        <v>5481.1</v>
      </c>
      <c r="M29" s="13">
        <v>5481.1</v>
      </c>
      <c r="N29" s="13">
        <v>0</v>
      </c>
      <c r="O29" s="17">
        <f>O25</f>
        <v>449.8</v>
      </c>
      <c r="P29" s="17">
        <f>P25</f>
        <v>449.8</v>
      </c>
      <c r="Q29" s="17">
        <f>Q25</f>
        <v>0</v>
      </c>
      <c r="R29" s="17">
        <v>3924</v>
      </c>
      <c r="S29" s="15">
        <f>3703+221+157</f>
        <v>4081</v>
      </c>
      <c r="T29" s="15">
        <v>3321</v>
      </c>
      <c r="U29" s="15">
        <v>694.4</v>
      </c>
      <c r="V29" s="16">
        <f>T29/S29</f>
        <v>0.8137711345258515</v>
      </c>
      <c r="W29" s="61">
        <f>T29/U29</f>
        <v>4.782546082949309</v>
      </c>
      <c r="X29" s="17">
        <v>6</v>
      </c>
      <c r="Y29" s="17">
        <v>6</v>
      </c>
      <c r="Z29" s="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ht="30">
      <c r="A30" s="131" t="s">
        <v>88</v>
      </c>
      <c r="B30" s="14" t="s">
        <v>21</v>
      </c>
      <c r="C30" s="14" t="s">
        <v>26</v>
      </c>
      <c r="D30" s="14" t="s">
        <v>85</v>
      </c>
      <c r="E30" s="14" t="s">
        <v>63</v>
      </c>
      <c r="F30" s="17"/>
      <c r="G30" s="17"/>
      <c r="H30" s="17"/>
      <c r="I30" s="17"/>
      <c r="J30" s="17"/>
      <c r="K30" s="17"/>
      <c r="L30" s="13"/>
      <c r="M30" s="13"/>
      <c r="N30" s="13"/>
      <c r="O30" s="17"/>
      <c r="P30" s="17"/>
      <c r="Q30" s="17"/>
      <c r="R30" s="17"/>
      <c r="S30" s="15"/>
      <c r="T30" s="15"/>
      <c r="U30" s="15"/>
      <c r="V30" s="16"/>
      <c r="W30" s="61"/>
      <c r="X30" s="17">
        <v>5</v>
      </c>
      <c r="Y30" s="17">
        <v>5</v>
      </c>
      <c r="Z30" s="3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ht="78.75">
      <c r="A31" s="56" t="s">
        <v>15</v>
      </c>
      <c r="B31" s="37" t="s">
        <v>21</v>
      </c>
      <c r="C31" s="37" t="s">
        <v>27</v>
      </c>
      <c r="D31" s="37" t="s">
        <v>25</v>
      </c>
      <c r="E31" s="37" t="s">
        <v>23</v>
      </c>
      <c r="F31" s="17"/>
      <c r="G31" s="17"/>
      <c r="H31" s="17"/>
      <c r="I31" s="17"/>
      <c r="J31" s="17"/>
      <c r="K31" s="17"/>
      <c r="L31" s="13"/>
      <c r="M31" s="13"/>
      <c r="N31" s="13"/>
      <c r="O31" s="17"/>
      <c r="P31" s="17"/>
      <c r="Q31" s="17"/>
      <c r="R31" s="17"/>
      <c r="S31" s="15"/>
      <c r="T31" s="15"/>
      <c r="U31" s="15"/>
      <c r="V31" s="16"/>
      <c r="W31" s="61"/>
      <c r="X31" s="33">
        <f>X32</f>
        <v>30</v>
      </c>
      <c r="Y31" s="33">
        <f aca="true" t="shared" si="13" ref="X31:Y33">Y32</f>
        <v>30</v>
      </c>
      <c r="Z31" s="3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ht="47.25">
      <c r="A32" s="79" t="s">
        <v>89</v>
      </c>
      <c r="B32" s="14" t="s">
        <v>21</v>
      </c>
      <c r="C32" s="14" t="s">
        <v>27</v>
      </c>
      <c r="D32" s="14" t="s">
        <v>82</v>
      </c>
      <c r="E32" s="18" t="s">
        <v>23</v>
      </c>
      <c r="F32" s="17"/>
      <c r="G32" s="17"/>
      <c r="H32" s="17"/>
      <c r="I32" s="17"/>
      <c r="J32" s="17"/>
      <c r="K32" s="17"/>
      <c r="L32" s="13"/>
      <c r="M32" s="13"/>
      <c r="N32" s="13"/>
      <c r="O32" s="17"/>
      <c r="P32" s="17"/>
      <c r="Q32" s="17"/>
      <c r="R32" s="17"/>
      <c r="S32" s="15"/>
      <c r="T32" s="15"/>
      <c r="U32" s="15"/>
      <c r="V32" s="16"/>
      <c r="W32" s="61"/>
      <c r="X32" s="17">
        <f t="shared" si="13"/>
        <v>30</v>
      </c>
      <c r="Y32" s="17">
        <f t="shared" si="13"/>
        <v>30</v>
      </c>
      <c r="Z32" s="39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1:85" ht="78.75">
      <c r="A33" s="79" t="s">
        <v>141</v>
      </c>
      <c r="B33" s="14" t="s">
        <v>21</v>
      </c>
      <c r="C33" s="14" t="s">
        <v>27</v>
      </c>
      <c r="D33" s="18" t="s">
        <v>149</v>
      </c>
      <c r="E33" s="84" t="s">
        <v>23</v>
      </c>
      <c r="F33" s="17"/>
      <c r="G33" s="17"/>
      <c r="H33" s="17"/>
      <c r="I33" s="17"/>
      <c r="J33" s="17"/>
      <c r="K33" s="17"/>
      <c r="L33" s="13"/>
      <c r="M33" s="13"/>
      <c r="N33" s="13"/>
      <c r="O33" s="17"/>
      <c r="P33" s="17"/>
      <c r="Q33" s="17"/>
      <c r="R33" s="17"/>
      <c r="S33" s="15"/>
      <c r="T33" s="15"/>
      <c r="U33" s="15"/>
      <c r="V33" s="16"/>
      <c r="W33" s="61"/>
      <c r="X33" s="15">
        <f t="shared" si="13"/>
        <v>30</v>
      </c>
      <c r="Y33" s="15">
        <f t="shared" si="13"/>
        <v>30</v>
      </c>
      <c r="Z33" s="39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85" ht="31.5">
      <c r="A34" s="78" t="s">
        <v>64</v>
      </c>
      <c r="B34" s="14" t="s">
        <v>21</v>
      </c>
      <c r="C34" s="14" t="s">
        <v>27</v>
      </c>
      <c r="D34" s="18" t="s">
        <v>149</v>
      </c>
      <c r="E34" s="80" t="s">
        <v>65</v>
      </c>
      <c r="F34" s="17"/>
      <c r="G34" s="17"/>
      <c r="H34" s="17"/>
      <c r="I34" s="17"/>
      <c r="J34" s="17"/>
      <c r="K34" s="17"/>
      <c r="L34" s="13"/>
      <c r="M34" s="13"/>
      <c r="N34" s="13"/>
      <c r="O34" s="17"/>
      <c r="P34" s="17"/>
      <c r="Q34" s="17"/>
      <c r="R34" s="17"/>
      <c r="S34" s="15"/>
      <c r="T34" s="15"/>
      <c r="U34" s="15"/>
      <c r="V34" s="16"/>
      <c r="W34" s="61"/>
      <c r="X34" s="17">
        <v>30</v>
      </c>
      <c r="Y34" s="17">
        <v>30</v>
      </c>
      <c r="Z34" s="39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1:85" ht="31.5">
      <c r="A35" s="110" t="s">
        <v>136</v>
      </c>
      <c r="B35" s="75" t="s">
        <v>21</v>
      </c>
      <c r="C35" s="75" t="s">
        <v>133</v>
      </c>
      <c r="D35" s="168" t="s">
        <v>25</v>
      </c>
      <c r="E35" s="169" t="s">
        <v>23</v>
      </c>
      <c r="F35" s="82"/>
      <c r="G35" s="82"/>
      <c r="H35" s="82"/>
      <c r="I35" s="82"/>
      <c r="J35" s="82"/>
      <c r="K35" s="82"/>
      <c r="L35" s="83"/>
      <c r="M35" s="83"/>
      <c r="N35" s="83"/>
      <c r="O35" s="82"/>
      <c r="P35" s="82"/>
      <c r="Q35" s="82"/>
      <c r="R35" s="82"/>
      <c r="S35" s="38"/>
      <c r="T35" s="38"/>
      <c r="U35" s="38"/>
      <c r="V35" s="90"/>
      <c r="W35" s="91"/>
      <c r="X35" s="82">
        <f>X36</f>
        <v>0</v>
      </c>
      <c r="Y35" s="82">
        <f>Y36</f>
        <v>40</v>
      </c>
      <c r="Z35" s="39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85" ht="47.25">
      <c r="A36" s="109" t="s">
        <v>143</v>
      </c>
      <c r="B36" s="14" t="s">
        <v>21</v>
      </c>
      <c r="C36" s="14" t="s">
        <v>133</v>
      </c>
      <c r="D36" s="18" t="s">
        <v>82</v>
      </c>
      <c r="E36" s="84" t="s">
        <v>23</v>
      </c>
      <c r="F36" s="17"/>
      <c r="G36" s="17"/>
      <c r="H36" s="17"/>
      <c r="I36" s="17"/>
      <c r="J36" s="17"/>
      <c r="K36" s="17"/>
      <c r="L36" s="13"/>
      <c r="M36" s="13"/>
      <c r="N36" s="13"/>
      <c r="O36" s="17"/>
      <c r="P36" s="17"/>
      <c r="Q36" s="17"/>
      <c r="R36" s="17"/>
      <c r="S36" s="15"/>
      <c r="T36" s="15"/>
      <c r="U36" s="15"/>
      <c r="V36" s="16"/>
      <c r="W36" s="61"/>
      <c r="X36" s="17">
        <f>X37+X39</f>
        <v>0</v>
      </c>
      <c r="Y36" s="17">
        <f>Y37+Y39</f>
        <v>40</v>
      </c>
      <c r="Z36" s="39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85" ht="54" customHeight="1">
      <c r="A37" s="78" t="s">
        <v>144</v>
      </c>
      <c r="B37" s="14" t="s">
        <v>21</v>
      </c>
      <c r="C37" s="14" t="s">
        <v>133</v>
      </c>
      <c r="D37" s="18" t="s">
        <v>134</v>
      </c>
      <c r="E37" s="80" t="s">
        <v>23</v>
      </c>
      <c r="F37" s="17"/>
      <c r="G37" s="17"/>
      <c r="H37" s="17"/>
      <c r="I37" s="17"/>
      <c r="J37" s="17"/>
      <c r="K37" s="17"/>
      <c r="L37" s="13"/>
      <c r="M37" s="13"/>
      <c r="N37" s="13"/>
      <c r="O37" s="17"/>
      <c r="P37" s="17"/>
      <c r="Q37" s="17"/>
      <c r="R37" s="17"/>
      <c r="S37" s="15"/>
      <c r="T37" s="15"/>
      <c r="U37" s="15"/>
      <c r="V37" s="16"/>
      <c r="W37" s="61"/>
      <c r="X37" s="17"/>
      <c r="Y37" s="17">
        <f>Y38</f>
        <v>20</v>
      </c>
      <c r="Z37" s="39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1:85" ht="25.5" customHeight="1">
      <c r="A38" s="131" t="s">
        <v>87</v>
      </c>
      <c r="B38" s="14" t="s">
        <v>21</v>
      </c>
      <c r="C38" s="14" t="s">
        <v>133</v>
      </c>
      <c r="D38" s="18" t="s">
        <v>134</v>
      </c>
      <c r="E38" s="80" t="s">
        <v>61</v>
      </c>
      <c r="F38" s="17"/>
      <c r="G38" s="17"/>
      <c r="H38" s="17"/>
      <c r="I38" s="17"/>
      <c r="J38" s="17"/>
      <c r="K38" s="17"/>
      <c r="L38" s="13"/>
      <c r="M38" s="13"/>
      <c r="N38" s="13"/>
      <c r="O38" s="17"/>
      <c r="P38" s="17"/>
      <c r="Q38" s="17"/>
      <c r="R38" s="17"/>
      <c r="S38" s="15"/>
      <c r="T38" s="15"/>
      <c r="U38" s="15"/>
      <c r="V38" s="16"/>
      <c r="W38" s="61"/>
      <c r="X38" s="17"/>
      <c r="Y38" s="17">
        <v>20</v>
      </c>
      <c r="Z38" s="39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1:85" ht="31.5">
      <c r="A39" s="78" t="s">
        <v>145</v>
      </c>
      <c r="B39" s="14" t="s">
        <v>21</v>
      </c>
      <c r="C39" s="14" t="s">
        <v>133</v>
      </c>
      <c r="D39" s="18" t="s">
        <v>135</v>
      </c>
      <c r="E39" s="80" t="s">
        <v>23</v>
      </c>
      <c r="F39" s="17"/>
      <c r="G39" s="17"/>
      <c r="H39" s="17"/>
      <c r="I39" s="17"/>
      <c r="J39" s="17"/>
      <c r="K39" s="17"/>
      <c r="L39" s="13"/>
      <c r="M39" s="13"/>
      <c r="N39" s="13"/>
      <c r="O39" s="17"/>
      <c r="P39" s="17"/>
      <c r="Q39" s="17"/>
      <c r="R39" s="17"/>
      <c r="S39" s="15"/>
      <c r="T39" s="15"/>
      <c r="U39" s="15"/>
      <c r="V39" s="16"/>
      <c r="W39" s="61"/>
      <c r="X39" s="17"/>
      <c r="Y39" s="17">
        <f>Y40</f>
        <v>20</v>
      </c>
      <c r="Z39" s="3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</row>
    <row r="40" spans="1:85" ht="45">
      <c r="A40" s="131" t="s">
        <v>87</v>
      </c>
      <c r="B40" s="14" t="s">
        <v>21</v>
      </c>
      <c r="C40" s="14" t="s">
        <v>133</v>
      </c>
      <c r="D40" s="18" t="s">
        <v>135</v>
      </c>
      <c r="E40" s="80" t="s">
        <v>61</v>
      </c>
      <c r="F40" s="17"/>
      <c r="G40" s="17"/>
      <c r="H40" s="17"/>
      <c r="I40" s="17"/>
      <c r="J40" s="17"/>
      <c r="K40" s="17"/>
      <c r="L40" s="13"/>
      <c r="M40" s="13"/>
      <c r="N40" s="13"/>
      <c r="O40" s="17"/>
      <c r="P40" s="17"/>
      <c r="Q40" s="17"/>
      <c r="R40" s="17"/>
      <c r="S40" s="15"/>
      <c r="T40" s="15"/>
      <c r="U40" s="15"/>
      <c r="V40" s="16"/>
      <c r="W40" s="61"/>
      <c r="X40" s="17"/>
      <c r="Y40" s="17">
        <v>20</v>
      </c>
      <c r="Z40" s="39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</row>
    <row r="41" spans="1:85" ht="15.75">
      <c r="A41" s="56" t="s">
        <v>16</v>
      </c>
      <c r="B41" s="37" t="s">
        <v>21</v>
      </c>
      <c r="C41" s="37" t="s">
        <v>2</v>
      </c>
      <c r="D41" s="37" t="s">
        <v>25</v>
      </c>
      <c r="E41" s="37" t="s">
        <v>23</v>
      </c>
      <c r="F41" s="17"/>
      <c r="G41" s="17"/>
      <c r="H41" s="17"/>
      <c r="I41" s="17"/>
      <c r="J41" s="17"/>
      <c r="K41" s="17"/>
      <c r="L41" s="13"/>
      <c r="M41" s="13"/>
      <c r="N41" s="13"/>
      <c r="O41" s="17"/>
      <c r="P41" s="17"/>
      <c r="Q41" s="17"/>
      <c r="R41" s="17"/>
      <c r="S41" s="15"/>
      <c r="T41" s="15"/>
      <c r="U41" s="15"/>
      <c r="V41" s="16"/>
      <c r="W41" s="61"/>
      <c r="X41" s="33">
        <f aca="true" t="shared" si="14" ref="X41:Y43">X42</f>
        <v>4</v>
      </c>
      <c r="Y41" s="33">
        <f t="shared" si="14"/>
        <v>2</v>
      </c>
      <c r="Z41" s="39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ht="47.25">
      <c r="A42" s="109" t="s">
        <v>90</v>
      </c>
      <c r="B42" s="14" t="s">
        <v>21</v>
      </c>
      <c r="C42" s="14" t="s">
        <v>2</v>
      </c>
      <c r="D42" s="14" t="s">
        <v>82</v>
      </c>
      <c r="E42" s="14" t="s">
        <v>23</v>
      </c>
      <c r="F42" s="17"/>
      <c r="G42" s="17"/>
      <c r="H42" s="17"/>
      <c r="I42" s="17"/>
      <c r="J42" s="17"/>
      <c r="K42" s="17"/>
      <c r="L42" s="13"/>
      <c r="M42" s="13"/>
      <c r="N42" s="13"/>
      <c r="O42" s="17"/>
      <c r="P42" s="17"/>
      <c r="Q42" s="17"/>
      <c r="R42" s="17"/>
      <c r="S42" s="15"/>
      <c r="T42" s="15"/>
      <c r="U42" s="15"/>
      <c r="V42" s="16"/>
      <c r="W42" s="61"/>
      <c r="X42" s="15">
        <f t="shared" si="14"/>
        <v>4</v>
      </c>
      <c r="Y42" s="15">
        <f t="shared" si="14"/>
        <v>2</v>
      </c>
      <c r="Z42" s="39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</row>
    <row r="43" spans="1:85" ht="31.5">
      <c r="A43" s="54" t="s">
        <v>91</v>
      </c>
      <c r="B43" s="14" t="s">
        <v>21</v>
      </c>
      <c r="C43" s="14" t="s">
        <v>2</v>
      </c>
      <c r="D43" s="14" t="s">
        <v>92</v>
      </c>
      <c r="E43" s="14" t="s">
        <v>23</v>
      </c>
      <c r="F43" s="17"/>
      <c r="G43" s="17"/>
      <c r="H43" s="17"/>
      <c r="I43" s="17"/>
      <c r="J43" s="17"/>
      <c r="K43" s="17"/>
      <c r="L43" s="13"/>
      <c r="M43" s="13"/>
      <c r="N43" s="13"/>
      <c r="O43" s="17"/>
      <c r="P43" s="17"/>
      <c r="Q43" s="17"/>
      <c r="R43" s="17"/>
      <c r="S43" s="15"/>
      <c r="T43" s="15"/>
      <c r="U43" s="15"/>
      <c r="V43" s="16"/>
      <c r="W43" s="61"/>
      <c r="X43" s="15">
        <f t="shared" si="14"/>
        <v>4</v>
      </c>
      <c r="Y43" s="15">
        <f t="shared" si="14"/>
        <v>2</v>
      </c>
      <c r="Z43" s="39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1:85" ht="47.25">
      <c r="A44" s="55" t="s">
        <v>132</v>
      </c>
      <c r="B44" s="14" t="s">
        <v>21</v>
      </c>
      <c r="C44" s="14" t="s">
        <v>2</v>
      </c>
      <c r="D44" s="14" t="s">
        <v>150</v>
      </c>
      <c r="E44" s="14" t="s">
        <v>23</v>
      </c>
      <c r="F44" s="17"/>
      <c r="G44" s="17"/>
      <c r="H44" s="17"/>
      <c r="I44" s="17"/>
      <c r="J44" s="17"/>
      <c r="K44" s="17"/>
      <c r="L44" s="13"/>
      <c r="M44" s="13"/>
      <c r="N44" s="13"/>
      <c r="O44" s="17"/>
      <c r="P44" s="17"/>
      <c r="Q44" s="17"/>
      <c r="R44" s="17"/>
      <c r="S44" s="15"/>
      <c r="T44" s="15"/>
      <c r="U44" s="15"/>
      <c r="V44" s="16"/>
      <c r="W44" s="61"/>
      <c r="X44" s="15">
        <f>X45+X47</f>
        <v>4</v>
      </c>
      <c r="Y44" s="15">
        <f>Y45+Y47</f>
        <v>2</v>
      </c>
      <c r="Z44" s="39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</row>
    <row r="45" spans="1:85" ht="78.75">
      <c r="A45" s="55" t="s">
        <v>130</v>
      </c>
      <c r="B45" s="14" t="s">
        <v>21</v>
      </c>
      <c r="C45" s="14" t="s">
        <v>2</v>
      </c>
      <c r="D45" s="14" t="s">
        <v>151</v>
      </c>
      <c r="E45" s="14" t="s">
        <v>23</v>
      </c>
      <c r="F45" s="17"/>
      <c r="G45" s="17"/>
      <c r="H45" s="17"/>
      <c r="I45" s="17"/>
      <c r="J45" s="17"/>
      <c r="K45" s="17"/>
      <c r="L45" s="13"/>
      <c r="M45" s="13"/>
      <c r="N45" s="13"/>
      <c r="O45" s="17"/>
      <c r="P45" s="17"/>
      <c r="Q45" s="17"/>
      <c r="R45" s="17"/>
      <c r="S45" s="15"/>
      <c r="T45" s="15"/>
      <c r="U45" s="15"/>
      <c r="V45" s="16"/>
      <c r="W45" s="61"/>
      <c r="X45" s="15">
        <f>X46</f>
        <v>2</v>
      </c>
      <c r="Y45" s="15">
        <f>Y46</f>
        <v>1</v>
      </c>
      <c r="Z45" s="39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ht="31.5">
      <c r="A46" s="55" t="s">
        <v>66</v>
      </c>
      <c r="B46" s="14" t="s">
        <v>21</v>
      </c>
      <c r="C46" s="14" t="s">
        <v>2</v>
      </c>
      <c r="D46" s="14" t="s">
        <v>151</v>
      </c>
      <c r="E46" s="14" t="s">
        <v>67</v>
      </c>
      <c r="F46" s="33">
        <v>3868.9</v>
      </c>
      <c r="G46" s="33">
        <v>3820</v>
      </c>
      <c r="H46" s="33">
        <v>48.9</v>
      </c>
      <c r="I46" s="33"/>
      <c r="J46" s="33"/>
      <c r="K46" s="33"/>
      <c r="L46" s="32">
        <v>3868.9</v>
      </c>
      <c r="M46" s="32">
        <v>3820</v>
      </c>
      <c r="N46" s="32">
        <v>48.9</v>
      </c>
      <c r="O46" s="33">
        <v>111</v>
      </c>
      <c r="P46" s="33">
        <v>111</v>
      </c>
      <c r="Q46" s="33"/>
      <c r="R46" s="33" t="e">
        <f>R49+#REF!</f>
        <v>#REF!</v>
      </c>
      <c r="S46" s="33" t="e">
        <f>S49+#REF!</f>
        <v>#REF!</v>
      </c>
      <c r="T46" s="33" t="e">
        <f>T49+#REF!</f>
        <v>#REF!</v>
      </c>
      <c r="U46" s="33" t="e">
        <f>U49+#REF!</f>
        <v>#REF!</v>
      </c>
      <c r="V46" s="33" t="e">
        <f>V49+#REF!</f>
        <v>#REF!</v>
      </c>
      <c r="W46" s="33" t="e">
        <f>W49+#REF!</f>
        <v>#REF!</v>
      </c>
      <c r="X46" s="15">
        <v>2</v>
      </c>
      <c r="Y46" s="15">
        <v>1</v>
      </c>
      <c r="Z46" s="39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ht="126">
      <c r="A47" s="55" t="s">
        <v>131</v>
      </c>
      <c r="B47" s="14" t="s">
        <v>21</v>
      </c>
      <c r="C47" s="14" t="s">
        <v>2</v>
      </c>
      <c r="D47" s="14" t="s">
        <v>152</v>
      </c>
      <c r="E47" s="14" t="s">
        <v>23</v>
      </c>
      <c r="F47" s="81" t="e">
        <f>F49+#REF!</f>
        <v>#REF!</v>
      </c>
      <c r="G47" s="81" t="e">
        <f>G49+#REF!</f>
        <v>#REF!</v>
      </c>
      <c r="H47" s="81" t="e">
        <f>H49+#REF!</f>
        <v>#REF!</v>
      </c>
      <c r="I47" s="17">
        <f>I46</f>
        <v>0</v>
      </c>
      <c r="J47" s="17">
        <f>J46</f>
        <v>0</v>
      </c>
      <c r="K47" s="17">
        <f>K46</f>
        <v>0</v>
      </c>
      <c r="L47" s="13">
        <v>3868.9</v>
      </c>
      <c r="M47" s="13">
        <v>3820</v>
      </c>
      <c r="N47" s="13">
        <v>48.9</v>
      </c>
      <c r="O47" s="17">
        <f>O46</f>
        <v>111</v>
      </c>
      <c r="P47" s="17">
        <f>P46</f>
        <v>111</v>
      </c>
      <c r="Q47" s="17">
        <f>Q46</f>
        <v>0</v>
      </c>
      <c r="R47" s="15">
        <f aca="true" t="shared" si="15" ref="R47:W47">R49</f>
        <v>3661</v>
      </c>
      <c r="S47" s="15">
        <f t="shared" si="15"/>
        <v>3728</v>
      </c>
      <c r="T47" s="15">
        <f t="shared" si="15"/>
        <v>2798.1</v>
      </c>
      <c r="U47" s="15">
        <f t="shared" si="15"/>
        <v>724.6</v>
      </c>
      <c r="V47" s="15">
        <f t="shared" si="15"/>
        <v>0.7505633047210301</v>
      </c>
      <c r="W47" s="15">
        <f t="shared" si="15"/>
        <v>3.861578802097709</v>
      </c>
      <c r="X47" s="63">
        <f>X48</f>
        <v>2</v>
      </c>
      <c r="Y47" s="63">
        <f>Y48</f>
        <v>1</v>
      </c>
      <c r="Z47" s="39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ht="31.5">
      <c r="A48" s="55" t="s">
        <v>66</v>
      </c>
      <c r="B48" s="14" t="s">
        <v>21</v>
      </c>
      <c r="C48" s="14" t="s">
        <v>2</v>
      </c>
      <c r="D48" s="14" t="s">
        <v>152</v>
      </c>
      <c r="E48" s="14" t="s">
        <v>67</v>
      </c>
      <c r="F48" s="81">
        <f>F49</f>
        <v>16.1</v>
      </c>
      <c r="G48" s="81">
        <f>G49</f>
        <v>16.1</v>
      </c>
      <c r="H48" s="81">
        <f>H49</f>
        <v>0</v>
      </c>
      <c r="I48" s="17">
        <f>I46</f>
        <v>0</v>
      </c>
      <c r="J48" s="17">
        <f>J46</f>
        <v>0</v>
      </c>
      <c r="K48" s="17">
        <f>K46</f>
        <v>0</v>
      </c>
      <c r="L48" s="13">
        <v>3868.9</v>
      </c>
      <c r="M48" s="13">
        <v>3820</v>
      </c>
      <c r="N48" s="13">
        <v>48.9</v>
      </c>
      <c r="O48" s="17">
        <f>O46</f>
        <v>111</v>
      </c>
      <c r="P48" s="17">
        <f>P46</f>
        <v>111</v>
      </c>
      <c r="Q48" s="17">
        <f>Q46</f>
        <v>0</v>
      </c>
      <c r="R48" s="15">
        <f aca="true" t="shared" si="16" ref="R48:W48">R49</f>
        <v>3661</v>
      </c>
      <c r="S48" s="15">
        <f t="shared" si="16"/>
        <v>3728</v>
      </c>
      <c r="T48" s="15">
        <f t="shared" si="16"/>
        <v>2798.1</v>
      </c>
      <c r="U48" s="15">
        <f t="shared" si="16"/>
        <v>724.6</v>
      </c>
      <c r="V48" s="15">
        <f t="shared" si="16"/>
        <v>0.7505633047210301</v>
      </c>
      <c r="W48" s="15">
        <f t="shared" si="16"/>
        <v>3.861578802097709</v>
      </c>
      <c r="X48" s="15">
        <v>2</v>
      </c>
      <c r="Y48" s="15">
        <v>1</v>
      </c>
      <c r="Z48" s="39"/>
      <c r="AA48" s="130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85" ht="31.5">
      <c r="A49" s="56" t="s">
        <v>17</v>
      </c>
      <c r="B49" s="37" t="s">
        <v>21</v>
      </c>
      <c r="C49" s="37" t="s">
        <v>0</v>
      </c>
      <c r="D49" s="37" t="s">
        <v>25</v>
      </c>
      <c r="E49" s="37" t="s">
        <v>23</v>
      </c>
      <c r="F49" s="81">
        <v>16.1</v>
      </c>
      <c r="G49" s="81">
        <v>16.1</v>
      </c>
      <c r="H49" s="81"/>
      <c r="I49" s="17">
        <f>I46</f>
        <v>0</v>
      </c>
      <c r="J49" s="17">
        <f>J46</f>
        <v>0</v>
      </c>
      <c r="K49" s="17">
        <f>K46</f>
        <v>0</v>
      </c>
      <c r="L49" s="13">
        <v>3868.9</v>
      </c>
      <c r="M49" s="13">
        <v>3820</v>
      </c>
      <c r="N49" s="13">
        <v>48.9</v>
      </c>
      <c r="O49" s="17">
        <f>O46</f>
        <v>111</v>
      </c>
      <c r="P49" s="17">
        <f>P46</f>
        <v>111</v>
      </c>
      <c r="Q49" s="17">
        <f>Q46</f>
        <v>0</v>
      </c>
      <c r="R49" s="17">
        <v>3661</v>
      </c>
      <c r="S49" s="15">
        <f>3527+134+67</f>
        <v>3728</v>
      </c>
      <c r="T49" s="15">
        <v>2798.1</v>
      </c>
      <c r="U49" s="15">
        <v>724.6</v>
      </c>
      <c r="V49" s="16">
        <f>T49/S49</f>
        <v>0.7505633047210301</v>
      </c>
      <c r="W49" s="61">
        <f>T49/U49</f>
        <v>3.861578802097709</v>
      </c>
      <c r="X49" s="33">
        <f>X50</f>
        <v>10</v>
      </c>
      <c r="Y49" s="33">
        <f>Y50</f>
        <v>5</v>
      </c>
      <c r="Z49" s="39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1:85" ht="47.25">
      <c r="A50" s="109" t="s">
        <v>90</v>
      </c>
      <c r="B50" s="14" t="s">
        <v>21</v>
      </c>
      <c r="C50" s="14" t="s">
        <v>0</v>
      </c>
      <c r="D50" s="14" t="s">
        <v>82</v>
      </c>
      <c r="E50" s="14" t="s">
        <v>23</v>
      </c>
      <c r="F50" s="81"/>
      <c r="G50" s="81"/>
      <c r="H50" s="81"/>
      <c r="I50" s="17"/>
      <c r="J50" s="17"/>
      <c r="K50" s="17"/>
      <c r="L50" s="13"/>
      <c r="M50" s="13"/>
      <c r="N50" s="13"/>
      <c r="O50" s="17"/>
      <c r="P50" s="17"/>
      <c r="Q50" s="17"/>
      <c r="R50" s="17"/>
      <c r="S50" s="15"/>
      <c r="T50" s="15"/>
      <c r="U50" s="15"/>
      <c r="V50" s="16"/>
      <c r="W50" s="61"/>
      <c r="X50" s="15">
        <f>X51</f>
        <v>10</v>
      </c>
      <c r="Y50" s="15">
        <f>Y51</f>
        <v>5</v>
      </c>
      <c r="Z50" s="39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</row>
    <row r="51" spans="1:85" ht="47.25">
      <c r="A51" s="112" t="s">
        <v>93</v>
      </c>
      <c r="B51" s="14" t="s">
        <v>21</v>
      </c>
      <c r="C51" s="14" t="s">
        <v>0</v>
      </c>
      <c r="D51" s="14" t="s">
        <v>94</v>
      </c>
      <c r="E51" s="14" t="s">
        <v>23</v>
      </c>
      <c r="F51" s="15">
        <v>50</v>
      </c>
      <c r="G51" s="15">
        <v>50</v>
      </c>
      <c r="H51" s="15"/>
      <c r="I51" s="15"/>
      <c r="J51" s="15"/>
      <c r="K51" s="15"/>
      <c r="L51" s="13">
        <v>50</v>
      </c>
      <c r="M51" s="13">
        <v>50</v>
      </c>
      <c r="N51" s="13">
        <v>0</v>
      </c>
      <c r="O51" s="15"/>
      <c r="P51" s="15"/>
      <c r="Q51" s="15"/>
      <c r="R51" s="15">
        <f aca="true" t="shared" si="17" ref="R51:Y51">R52</f>
        <v>50</v>
      </c>
      <c r="S51" s="15">
        <f t="shared" si="17"/>
        <v>50</v>
      </c>
      <c r="T51" s="15">
        <f t="shared" si="17"/>
        <v>0</v>
      </c>
      <c r="U51" s="15">
        <f t="shared" si="17"/>
        <v>0</v>
      </c>
      <c r="V51" s="15">
        <f t="shared" si="17"/>
        <v>0</v>
      </c>
      <c r="W51" s="15">
        <f t="shared" si="17"/>
        <v>0</v>
      </c>
      <c r="X51" s="15">
        <f t="shared" si="17"/>
        <v>10</v>
      </c>
      <c r="Y51" s="15">
        <f t="shared" si="17"/>
        <v>5</v>
      </c>
      <c r="Z51" s="3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</row>
    <row r="52" spans="1:85" ht="47.25">
      <c r="A52" s="116" t="s">
        <v>56</v>
      </c>
      <c r="B52" s="14" t="s">
        <v>21</v>
      </c>
      <c r="C52" s="14" t="s">
        <v>0</v>
      </c>
      <c r="D52" s="14" t="s">
        <v>94</v>
      </c>
      <c r="E52" s="14" t="s">
        <v>61</v>
      </c>
      <c r="F52" s="15">
        <v>50</v>
      </c>
      <c r="G52" s="15">
        <v>50</v>
      </c>
      <c r="H52" s="15"/>
      <c r="I52" s="15"/>
      <c r="J52" s="15"/>
      <c r="K52" s="15"/>
      <c r="L52" s="13">
        <v>50</v>
      </c>
      <c r="M52" s="13">
        <v>50</v>
      </c>
      <c r="N52" s="13">
        <v>0</v>
      </c>
      <c r="O52" s="15"/>
      <c r="P52" s="15"/>
      <c r="Q52" s="15"/>
      <c r="R52" s="15">
        <v>50</v>
      </c>
      <c r="S52" s="15">
        <v>50</v>
      </c>
      <c r="T52" s="15"/>
      <c r="U52" s="15">
        <f>N52+Q52</f>
        <v>0</v>
      </c>
      <c r="V52" s="16">
        <f>T52/S52</f>
        <v>0</v>
      </c>
      <c r="W52" s="61"/>
      <c r="X52" s="63">
        <v>10</v>
      </c>
      <c r="Y52" s="63">
        <v>5</v>
      </c>
      <c r="Z52" s="3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</row>
    <row r="53" spans="1:85" ht="15.75">
      <c r="A53" s="76" t="s">
        <v>45</v>
      </c>
      <c r="B53" s="77" t="s">
        <v>22</v>
      </c>
      <c r="C53" s="77" t="s">
        <v>28</v>
      </c>
      <c r="D53" s="77" t="s">
        <v>25</v>
      </c>
      <c r="E53" s="77" t="s">
        <v>23</v>
      </c>
      <c r="F53" s="15">
        <v>30</v>
      </c>
      <c r="G53" s="15">
        <v>30</v>
      </c>
      <c r="H53" s="15"/>
      <c r="I53" s="15"/>
      <c r="J53" s="15"/>
      <c r="K53" s="15"/>
      <c r="L53" s="13">
        <v>30</v>
      </c>
      <c r="M53" s="13">
        <v>30</v>
      </c>
      <c r="N53" s="13">
        <v>0</v>
      </c>
      <c r="O53" s="15"/>
      <c r="P53" s="15"/>
      <c r="Q53" s="15"/>
      <c r="R53" s="15">
        <f>R54</f>
        <v>20</v>
      </c>
      <c r="S53" s="15">
        <f>S54</f>
        <v>20</v>
      </c>
      <c r="T53" s="15">
        <f>T54</f>
        <v>0</v>
      </c>
      <c r="U53" s="15">
        <f>U54</f>
        <v>0</v>
      </c>
      <c r="V53" s="16">
        <f>T53/S53</f>
        <v>0</v>
      </c>
      <c r="W53" s="62"/>
      <c r="X53" s="92">
        <f>X54</f>
        <v>99.07</v>
      </c>
      <c r="Y53" s="92">
        <f>Y54</f>
        <v>99.07</v>
      </c>
      <c r="Z53" s="39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</row>
    <row r="54" spans="1:85" ht="31.5">
      <c r="A54" s="55" t="s">
        <v>46</v>
      </c>
      <c r="B54" s="14" t="s">
        <v>22</v>
      </c>
      <c r="C54" s="14" t="s">
        <v>24</v>
      </c>
      <c r="D54" s="14" t="s">
        <v>25</v>
      </c>
      <c r="E54" s="14" t="s">
        <v>23</v>
      </c>
      <c r="F54" s="15">
        <v>30</v>
      </c>
      <c r="G54" s="15">
        <v>30</v>
      </c>
      <c r="H54" s="15"/>
      <c r="I54" s="15"/>
      <c r="J54" s="15"/>
      <c r="K54" s="15"/>
      <c r="L54" s="13">
        <v>30</v>
      </c>
      <c r="M54" s="13">
        <v>30</v>
      </c>
      <c r="N54" s="13">
        <v>0</v>
      </c>
      <c r="O54" s="15"/>
      <c r="P54" s="15"/>
      <c r="Q54" s="15"/>
      <c r="R54" s="15">
        <v>20</v>
      </c>
      <c r="S54" s="15">
        <v>20</v>
      </c>
      <c r="T54" s="15"/>
      <c r="U54" s="15">
        <f>N54+Q54</f>
        <v>0</v>
      </c>
      <c r="V54" s="16">
        <f>T54/S54</f>
        <v>0</v>
      </c>
      <c r="W54" s="61"/>
      <c r="X54" s="63">
        <f>X56</f>
        <v>99.07</v>
      </c>
      <c r="Y54" s="63">
        <f>Y56</f>
        <v>99.07</v>
      </c>
      <c r="Z54" s="40"/>
      <c r="AB54" s="5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</row>
    <row r="55" spans="1:85" ht="47.25">
      <c r="A55" s="55" t="s">
        <v>89</v>
      </c>
      <c r="B55" s="14" t="s">
        <v>22</v>
      </c>
      <c r="C55" s="14" t="s">
        <v>24</v>
      </c>
      <c r="D55" s="14" t="s">
        <v>82</v>
      </c>
      <c r="E55" s="14" t="s">
        <v>23</v>
      </c>
      <c r="F55" s="36" t="e">
        <f>#REF!+#REF!+F57+#REF!+#REF!+#REF!+#REF!</f>
        <v>#REF!</v>
      </c>
      <c r="G55" s="36" t="e">
        <f>#REF!+#REF!+G57+#REF!+#REF!+#REF!+#REF!</f>
        <v>#REF!</v>
      </c>
      <c r="H55" s="36" t="e">
        <f>#REF!+#REF!+H57+#REF!+#REF!+#REF!+#REF!</f>
        <v>#REF!</v>
      </c>
      <c r="I55" s="36" t="e">
        <f>#REF!+#REF!+I57+#REF!+#REF!+#REF!+#REF!</f>
        <v>#REF!</v>
      </c>
      <c r="J55" s="36" t="e">
        <f>#REF!+#REF!+J57+#REF!+#REF!+#REF!+#REF!</f>
        <v>#REF!</v>
      </c>
      <c r="K55" s="36" t="e">
        <f>#REF!+#REF!+K57+#REF!+#REF!+#REF!+#REF!</f>
        <v>#REF!</v>
      </c>
      <c r="L55" s="32">
        <v>8672.2</v>
      </c>
      <c r="M55" s="32">
        <v>7241.2</v>
      </c>
      <c r="N55" s="32">
        <v>1431</v>
      </c>
      <c r="O55" s="32" t="e">
        <f>#REF!+#REF!+O58+#REF!+#REF!+#REF!+#REF!</f>
        <v>#REF!</v>
      </c>
      <c r="P55" s="32" t="e">
        <f>#REF!+#REF!+P58+#REF!+#REF!+#REF!+#REF!</f>
        <v>#REF!</v>
      </c>
      <c r="Q55" s="32" t="e">
        <f>#REF!+#REF!+Q58+#REF!+#REF!+#REF!+#REF!</f>
        <v>#REF!</v>
      </c>
      <c r="R55" s="33" t="e">
        <f>#REF!+#REF!+R56+#REF!+#REF!+#REF!+#REF!+#REF!</f>
        <v>#REF!</v>
      </c>
      <c r="S55" s="33" t="e">
        <f>#REF!+#REF!+S56+#REF!+#REF!+#REF!+#REF!+#REF!</f>
        <v>#REF!</v>
      </c>
      <c r="T55" s="33" t="e">
        <f>#REF!+#REF!+T56+#REF!+#REF!+#REF!+#REF!+#REF!</f>
        <v>#REF!</v>
      </c>
      <c r="U55" s="33" t="e">
        <f>#REF!+#REF!+U56+#REF!+#REF!+#REF!+#REF!+#REF!</f>
        <v>#REF!</v>
      </c>
      <c r="V55" s="33" t="e">
        <f>#REF!+#REF!+V56+#REF!+#REF!+#REF!+#REF!+#REF!</f>
        <v>#REF!</v>
      </c>
      <c r="W55" s="33" t="e">
        <f>#REF!+#REF!+W56+#REF!+#REF!+#REF!+#REF!+#REF!</f>
        <v>#REF!</v>
      </c>
      <c r="X55" s="63">
        <f>X56</f>
        <v>99.07</v>
      </c>
      <c r="Y55" s="63">
        <f>Y56</f>
        <v>99.07</v>
      </c>
      <c r="Z55" s="15" t="e">
        <f>#REF!+#REF!+Z56+#REF!+#REF!+#REF!+#REF!+#REF!+#REF!</f>
        <v>#REF!</v>
      </c>
      <c r="AB55" s="6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</row>
    <row r="56" spans="1:85" ht="47.25">
      <c r="A56" s="55" t="s">
        <v>97</v>
      </c>
      <c r="B56" s="14" t="s">
        <v>22</v>
      </c>
      <c r="C56" s="14" t="s">
        <v>24</v>
      </c>
      <c r="D56" s="14" t="s">
        <v>98</v>
      </c>
      <c r="E56" s="14" t="s">
        <v>23</v>
      </c>
      <c r="F56" s="15">
        <v>50</v>
      </c>
      <c r="G56" s="15">
        <v>50</v>
      </c>
      <c r="H56" s="15"/>
      <c r="I56" s="15">
        <v>60</v>
      </c>
      <c r="J56" s="15">
        <v>60</v>
      </c>
      <c r="K56" s="15"/>
      <c r="L56" s="13">
        <v>110</v>
      </c>
      <c r="M56" s="13">
        <v>110</v>
      </c>
      <c r="N56" s="13">
        <v>0</v>
      </c>
      <c r="O56" s="15">
        <v>36</v>
      </c>
      <c r="P56" s="15">
        <v>36</v>
      </c>
      <c r="Q56" s="15"/>
      <c r="R56" s="15">
        <f aca="true" t="shared" si="18" ref="R56:W56">R58</f>
        <v>105</v>
      </c>
      <c r="S56" s="15">
        <f t="shared" si="18"/>
        <v>105</v>
      </c>
      <c r="T56" s="15">
        <f t="shared" si="18"/>
        <v>86.8</v>
      </c>
      <c r="U56" s="15">
        <f t="shared" si="18"/>
        <v>20.3</v>
      </c>
      <c r="V56" s="15">
        <f t="shared" si="18"/>
        <v>0.8266666666666667</v>
      </c>
      <c r="W56" s="15">
        <f t="shared" si="18"/>
        <v>4.275862068965517</v>
      </c>
      <c r="X56" s="63">
        <f>X57+X58</f>
        <v>99.07</v>
      </c>
      <c r="Y56" s="63">
        <f>Y57+Y58</f>
        <v>99.07</v>
      </c>
      <c r="Z56" s="15">
        <f>Z58</f>
        <v>0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</row>
    <row r="57" spans="1:85" ht="16.5" thickBot="1">
      <c r="A57" s="115" t="s">
        <v>55</v>
      </c>
      <c r="B57" s="14" t="s">
        <v>22</v>
      </c>
      <c r="C57" s="14" t="s">
        <v>24</v>
      </c>
      <c r="D57" s="14" t="s">
        <v>98</v>
      </c>
      <c r="E57" s="14" t="s">
        <v>59</v>
      </c>
      <c r="F57" s="15">
        <v>50</v>
      </c>
      <c r="G57" s="15">
        <v>50</v>
      </c>
      <c r="H57" s="15"/>
      <c r="I57" s="15">
        <v>60</v>
      </c>
      <c r="J57" s="15">
        <v>60</v>
      </c>
      <c r="K57" s="15"/>
      <c r="L57" s="13">
        <v>110</v>
      </c>
      <c r="M57" s="13">
        <v>110</v>
      </c>
      <c r="N57" s="13">
        <v>0</v>
      </c>
      <c r="O57" s="15">
        <v>36</v>
      </c>
      <c r="P57" s="15">
        <v>36</v>
      </c>
      <c r="Q57" s="15"/>
      <c r="R57" s="15">
        <f aca="true" t="shared" si="19" ref="R57:W57">R58</f>
        <v>105</v>
      </c>
      <c r="S57" s="15">
        <f t="shared" si="19"/>
        <v>105</v>
      </c>
      <c r="T57" s="15">
        <f t="shared" si="19"/>
        <v>86.8</v>
      </c>
      <c r="U57" s="15">
        <f t="shared" si="19"/>
        <v>20.3</v>
      </c>
      <c r="V57" s="15">
        <f t="shared" si="19"/>
        <v>0.8266666666666667</v>
      </c>
      <c r="W57" s="15">
        <f t="shared" si="19"/>
        <v>4.275862068965517</v>
      </c>
      <c r="X57" s="63">
        <v>91.8</v>
      </c>
      <c r="Y57" s="63">
        <v>91.8</v>
      </c>
      <c r="Z57" s="15">
        <f>Z58</f>
        <v>0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</row>
    <row r="58" spans="1:85" ht="94.5">
      <c r="A58" s="55" t="s">
        <v>68</v>
      </c>
      <c r="B58" s="14" t="s">
        <v>22</v>
      </c>
      <c r="C58" s="14" t="s">
        <v>24</v>
      </c>
      <c r="D58" s="14" t="s">
        <v>98</v>
      </c>
      <c r="E58" s="14" t="s">
        <v>61</v>
      </c>
      <c r="F58" s="15">
        <v>50</v>
      </c>
      <c r="G58" s="17">
        <v>50</v>
      </c>
      <c r="H58" s="15"/>
      <c r="I58" s="17">
        <v>60</v>
      </c>
      <c r="J58" s="15">
        <v>60</v>
      </c>
      <c r="K58" s="15"/>
      <c r="L58" s="13">
        <v>110</v>
      </c>
      <c r="M58" s="13">
        <v>110</v>
      </c>
      <c r="N58" s="13">
        <v>0</v>
      </c>
      <c r="O58" s="15">
        <v>36</v>
      </c>
      <c r="P58" s="15">
        <v>36</v>
      </c>
      <c r="Q58" s="15"/>
      <c r="R58" s="15">
        <v>105</v>
      </c>
      <c r="S58" s="15">
        <v>105</v>
      </c>
      <c r="T58" s="15">
        <v>86.8</v>
      </c>
      <c r="U58" s="15">
        <v>20.3</v>
      </c>
      <c r="V58" s="16">
        <f>T58/S58</f>
        <v>0.8266666666666667</v>
      </c>
      <c r="W58" s="113">
        <f>T58/U58</f>
        <v>4.275862068965517</v>
      </c>
      <c r="X58" s="63">
        <v>7.27</v>
      </c>
      <c r="Y58" s="63">
        <v>7.27</v>
      </c>
      <c r="Z58" s="3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</row>
    <row r="59" spans="1:85" ht="15.75">
      <c r="A59" s="76" t="s">
        <v>18</v>
      </c>
      <c r="B59" s="77" t="s">
        <v>26</v>
      </c>
      <c r="C59" s="77" t="s">
        <v>28</v>
      </c>
      <c r="D59" s="77" t="s">
        <v>25</v>
      </c>
      <c r="E59" s="77" t="s">
        <v>23</v>
      </c>
      <c r="F59" s="15"/>
      <c r="G59" s="17"/>
      <c r="H59" s="15"/>
      <c r="I59" s="17"/>
      <c r="J59" s="15"/>
      <c r="K59" s="15"/>
      <c r="L59" s="13"/>
      <c r="M59" s="13"/>
      <c r="N59" s="13"/>
      <c r="O59" s="15"/>
      <c r="P59" s="15"/>
      <c r="Q59" s="15"/>
      <c r="R59" s="15"/>
      <c r="S59" s="15"/>
      <c r="T59" s="15"/>
      <c r="U59" s="15"/>
      <c r="V59" s="16"/>
      <c r="W59" s="113"/>
      <c r="X59" s="83">
        <f>X60</f>
        <v>840</v>
      </c>
      <c r="Y59" s="83">
        <f>Y60</f>
        <v>840</v>
      </c>
      <c r="Z59" s="3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1:85" ht="31.5">
      <c r="A60" s="170" t="s">
        <v>142</v>
      </c>
      <c r="B60" s="143" t="s">
        <v>26</v>
      </c>
      <c r="C60" s="143" t="s">
        <v>30</v>
      </c>
      <c r="D60" s="143" t="s">
        <v>25</v>
      </c>
      <c r="E60" s="143" t="s">
        <v>23</v>
      </c>
      <c r="F60" s="15"/>
      <c r="G60" s="17"/>
      <c r="H60" s="15"/>
      <c r="I60" s="17"/>
      <c r="J60" s="15"/>
      <c r="K60" s="15"/>
      <c r="L60" s="13"/>
      <c r="M60" s="13"/>
      <c r="N60" s="13"/>
      <c r="O60" s="15"/>
      <c r="P60" s="15"/>
      <c r="Q60" s="15"/>
      <c r="R60" s="15"/>
      <c r="S60" s="15"/>
      <c r="T60" s="15"/>
      <c r="U60" s="15"/>
      <c r="V60" s="16"/>
      <c r="W60" s="113"/>
      <c r="X60" s="13">
        <f>X62</f>
        <v>840</v>
      </c>
      <c r="Y60" s="13">
        <f>Y62</f>
        <v>840</v>
      </c>
      <c r="Z60" s="3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1:85" ht="47.25">
      <c r="A61" s="109" t="s">
        <v>89</v>
      </c>
      <c r="B61" s="14" t="s">
        <v>26</v>
      </c>
      <c r="C61" s="14" t="s">
        <v>30</v>
      </c>
      <c r="D61" s="14" t="s">
        <v>82</v>
      </c>
      <c r="E61" s="14" t="s">
        <v>23</v>
      </c>
      <c r="F61" s="15"/>
      <c r="G61" s="17"/>
      <c r="H61" s="15"/>
      <c r="I61" s="17"/>
      <c r="J61" s="15"/>
      <c r="K61" s="15"/>
      <c r="L61" s="13"/>
      <c r="M61" s="13"/>
      <c r="N61" s="13"/>
      <c r="O61" s="15"/>
      <c r="P61" s="15"/>
      <c r="Q61" s="15"/>
      <c r="R61" s="15"/>
      <c r="S61" s="15"/>
      <c r="T61" s="15"/>
      <c r="U61" s="15"/>
      <c r="V61" s="16"/>
      <c r="W61" s="113"/>
      <c r="X61" s="17">
        <f aca="true" t="shared" si="20" ref="X61:Y63">X62</f>
        <v>840</v>
      </c>
      <c r="Y61" s="17">
        <f t="shared" si="20"/>
        <v>840</v>
      </c>
      <c r="Z61" s="39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1:85" ht="15.75">
      <c r="A62" s="109" t="s">
        <v>99</v>
      </c>
      <c r="B62" s="14" t="s">
        <v>26</v>
      </c>
      <c r="C62" s="14" t="s">
        <v>30</v>
      </c>
      <c r="D62" s="14" t="s">
        <v>100</v>
      </c>
      <c r="E62" s="14" t="s">
        <v>23</v>
      </c>
      <c r="F62" s="15"/>
      <c r="G62" s="17"/>
      <c r="H62" s="15"/>
      <c r="I62" s="17"/>
      <c r="J62" s="15"/>
      <c r="K62" s="15"/>
      <c r="L62" s="13"/>
      <c r="M62" s="13"/>
      <c r="N62" s="13"/>
      <c r="O62" s="15"/>
      <c r="P62" s="15"/>
      <c r="Q62" s="15"/>
      <c r="R62" s="15"/>
      <c r="S62" s="15"/>
      <c r="T62" s="15"/>
      <c r="U62" s="15"/>
      <c r="V62" s="16"/>
      <c r="W62" s="113"/>
      <c r="X62" s="17">
        <f t="shared" si="20"/>
        <v>840</v>
      </c>
      <c r="Y62" s="17">
        <f t="shared" si="20"/>
        <v>840</v>
      </c>
      <c r="Z62" s="39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</row>
    <row r="63" spans="1:85" ht="45.75" thickBot="1">
      <c r="A63" s="126" t="s">
        <v>101</v>
      </c>
      <c r="B63" s="14" t="s">
        <v>26</v>
      </c>
      <c r="C63" s="14" t="s">
        <v>30</v>
      </c>
      <c r="D63" s="14" t="s">
        <v>102</v>
      </c>
      <c r="E63" s="14" t="s">
        <v>23</v>
      </c>
      <c r="F63" s="15"/>
      <c r="G63" s="17"/>
      <c r="H63" s="15"/>
      <c r="I63" s="17"/>
      <c r="J63" s="15"/>
      <c r="K63" s="15"/>
      <c r="L63" s="13"/>
      <c r="M63" s="13"/>
      <c r="N63" s="13"/>
      <c r="O63" s="15"/>
      <c r="P63" s="15"/>
      <c r="Q63" s="15"/>
      <c r="R63" s="15"/>
      <c r="S63" s="15"/>
      <c r="T63" s="15"/>
      <c r="U63" s="15"/>
      <c r="V63" s="16"/>
      <c r="W63" s="113"/>
      <c r="X63" s="17">
        <f t="shared" si="20"/>
        <v>840</v>
      </c>
      <c r="Y63" s="17">
        <f t="shared" si="20"/>
        <v>840</v>
      </c>
      <c r="Z63" s="39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</row>
    <row r="64" spans="1:85" ht="94.5">
      <c r="A64" s="127" t="s">
        <v>68</v>
      </c>
      <c r="B64" s="14" t="s">
        <v>26</v>
      </c>
      <c r="C64" s="14" t="s">
        <v>30</v>
      </c>
      <c r="D64" s="14" t="s">
        <v>102</v>
      </c>
      <c r="E64" s="14" t="s">
        <v>61</v>
      </c>
      <c r="F64" s="15"/>
      <c r="G64" s="17"/>
      <c r="H64" s="15"/>
      <c r="I64" s="17"/>
      <c r="J64" s="15"/>
      <c r="K64" s="15"/>
      <c r="L64" s="13"/>
      <c r="M64" s="13"/>
      <c r="N64" s="13"/>
      <c r="O64" s="15"/>
      <c r="P64" s="15"/>
      <c r="Q64" s="15"/>
      <c r="R64" s="15"/>
      <c r="S64" s="15"/>
      <c r="T64" s="15"/>
      <c r="U64" s="15"/>
      <c r="V64" s="16"/>
      <c r="W64" s="113"/>
      <c r="X64" s="17">
        <v>840</v>
      </c>
      <c r="Y64" s="17">
        <v>840</v>
      </c>
      <c r="Z64" s="39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</row>
    <row r="65" spans="1:85" ht="31.5">
      <c r="A65" s="89" t="s">
        <v>19</v>
      </c>
      <c r="B65" s="77" t="s">
        <v>29</v>
      </c>
      <c r="C65" s="77" t="s">
        <v>28</v>
      </c>
      <c r="D65" s="77" t="s">
        <v>25</v>
      </c>
      <c r="E65" s="77" t="s">
        <v>23</v>
      </c>
      <c r="F65" s="15"/>
      <c r="G65" s="17"/>
      <c r="H65" s="15"/>
      <c r="I65" s="17"/>
      <c r="J65" s="15"/>
      <c r="K65" s="15"/>
      <c r="L65" s="13"/>
      <c r="M65" s="13"/>
      <c r="N65" s="13"/>
      <c r="O65" s="15"/>
      <c r="P65" s="15"/>
      <c r="Q65" s="15"/>
      <c r="R65" s="15"/>
      <c r="S65" s="15"/>
      <c r="T65" s="15"/>
      <c r="U65" s="15"/>
      <c r="V65" s="16"/>
      <c r="W65" s="61"/>
      <c r="X65" s="83">
        <f>X66</f>
        <v>69.63</v>
      </c>
      <c r="Y65" s="83">
        <f>Y66</f>
        <v>25</v>
      </c>
      <c r="Z65" s="39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1:85" ht="15.75">
      <c r="A66" s="114" t="s">
        <v>32</v>
      </c>
      <c r="B66" s="14" t="s">
        <v>29</v>
      </c>
      <c r="C66" s="14" t="s">
        <v>24</v>
      </c>
      <c r="D66" s="14" t="s">
        <v>25</v>
      </c>
      <c r="E66" s="14" t="s">
        <v>23</v>
      </c>
      <c r="F66" s="15"/>
      <c r="G66" s="17"/>
      <c r="H66" s="15"/>
      <c r="I66" s="17"/>
      <c r="J66" s="15"/>
      <c r="K66" s="15"/>
      <c r="L66" s="13"/>
      <c r="M66" s="13"/>
      <c r="N66" s="13"/>
      <c r="O66" s="15"/>
      <c r="P66" s="15"/>
      <c r="Q66" s="15"/>
      <c r="R66" s="15"/>
      <c r="S66" s="15"/>
      <c r="T66" s="15"/>
      <c r="U66" s="15"/>
      <c r="V66" s="16"/>
      <c r="W66" s="61"/>
      <c r="X66" s="17">
        <f>X67</f>
        <v>69.63</v>
      </c>
      <c r="Y66" s="17">
        <f>Y67</f>
        <v>25</v>
      </c>
      <c r="Z66" s="39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</row>
    <row r="67" spans="1:85" ht="47.25">
      <c r="A67" s="114" t="s">
        <v>81</v>
      </c>
      <c r="B67" s="14" t="s">
        <v>29</v>
      </c>
      <c r="C67" s="14" t="s">
        <v>24</v>
      </c>
      <c r="D67" s="14" t="s">
        <v>82</v>
      </c>
      <c r="E67" s="14" t="s">
        <v>23</v>
      </c>
      <c r="F67" s="15"/>
      <c r="G67" s="17"/>
      <c r="H67" s="15"/>
      <c r="I67" s="17"/>
      <c r="J67" s="15"/>
      <c r="K67" s="15"/>
      <c r="L67" s="13"/>
      <c r="M67" s="13"/>
      <c r="N67" s="13"/>
      <c r="O67" s="15"/>
      <c r="P67" s="15"/>
      <c r="Q67" s="15"/>
      <c r="R67" s="15"/>
      <c r="S67" s="15"/>
      <c r="T67" s="15"/>
      <c r="U67" s="15"/>
      <c r="V67" s="16"/>
      <c r="W67" s="61"/>
      <c r="X67" s="17">
        <f>X68+X70+X72+X74+X76+X78+X80+X82</f>
        <v>69.63</v>
      </c>
      <c r="Y67" s="17">
        <f>Y68+Y70+Y72+Y74+Y76+Y78+Y80+Y82</f>
        <v>25</v>
      </c>
      <c r="Z67" s="39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</row>
    <row r="68" spans="1:85" ht="15.75">
      <c r="A68" s="128" t="s">
        <v>105</v>
      </c>
      <c r="B68" s="14" t="s">
        <v>29</v>
      </c>
      <c r="C68" s="14" t="s">
        <v>24</v>
      </c>
      <c r="D68" s="14" t="s">
        <v>106</v>
      </c>
      <c r="E68" s="14" t="s">
        <v>23</v>
      </c>
      <c r="F68" s="118"/>
      <c r="G68" s="119"/>
      <c r="H68" s="118"/>
      <c r="I68" s="119"/>
      <c r="J68" s="118"/>
      <c r="K68" s="118"/>
      <c r="L68" s="120"/>
      <c r="M68" s="120"/>
      <c r="N68" s="120"/>
      <c r="O68" s="118"/>
      <c r="P68" s="118"/>
      <c r="Q68" s="118"/>
      <c r="R68" s="118"/>
      <c r="S68" s="118"/>
      <c r="T68" s="118"/>
      <c r="U68" s="118"/>
      <c r="V68" s="121"/>
      <c r="W68" s="122"/>
      <c r="X68" s="17">
        <f>X69</f>
        <v>0</v>
      </c>
      <c r="Y68" s="17">
        <f>Y69</f>
        <v>0</v>
      </c>
      <c r="Z68" s="39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</row>
    <row r="69" spans="1:85" ht="94.5">
      <c r="A69" s="127" t="s">
        <v>68</v>
      </c>
      <c r="B69" s="14" t="s">
        <v>29</v>
      </c>
      <c r="C69" s="14" t="s">
        <v>24</v>
      </c>
      <c r="D69" s="14" t="s">
        <v>106</v>
      </c>
      <c r="E69" s="14" t="s">
        <v>61</v>
      </c>
      <c r="F69" s="15"/>
      <c r="G69" s="17"/>
      <c r="H69" s="15"/>
      <c r="I69" s="17"/>
      <c r="J69" s="15"/>
      <c r="K69" s="15"/>
      <c r="L69" s="13"/>
      <c r="M69" s="13"/>
      <c r="N69" s="13"/>
      <c r="O69" s="15"/>
      <c r="P69" s="15"/>
      <c r="Q69" s="15"/>
      <c r="R69" s="15"/>
      <c r="S69" s="15"/>
      <c r="T69" s="15"/>
      <c r="U69" s="15"/>
      <c r="V69" s="16"/>
      <c r="W69" s="61"/>
      <c r="X69" s="17">
        <f>Y69+Z69</f>
        <v>0</v>
      </c>
      <c r="Y69" s="17">
        <f>Z69+AA69</f>
        <v>0</v>
      </c>
      <c r="Z69" s="39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</row>
    <row r="70" spans="1:85" ht="15.75">
      <c r="A70" s="128" t="s">
        <v>43</v>
      </c>
      <c r="B70" s="14" t="s">
        <v>29</v>
      </c>
      <c r="C70" s="14" t="s">
        <v>24</v>
      </c>
      <c r="D70" s="14" t="s">
        <v>107</v>
      </c>
      <c r="E70" s="14" t="s">
        <v>23</v>
      </c>
      <c r="F70" s="15"/>
      <c r="G70" s="17"/>
      <c r="H70" s="15"/>
      <c r="I70" s="17"/>
      <c r="J70" s="15"/>
      <c r="K70" s="15"/>
      <c r="L70" s="13"/>
      <c r="M70" s="13"/>
      <c r="N70" s="13"/>
      <c r="O70" s="15"/>
      <c r="P70" s="15"/>
      <c r="Q70" s="15"/>
      <c r="R70" s="15"/>
      <c r="S70" s="15"/>
      <c r="T70" s="15"/>
      <c r="U70" s="15"/>
      <c r="V70" s="16"/>
      <c r="W70" s="61"/>
      <c r="X70" s="17">
        <v>1</v>
      </c>
      <c r="Y70" s="17">
        <f>Y71</f>
        <v>0</v>
      </c>
      <c r="Z70" s="39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</row>
    <row r="71" spans="1:85" ht="94.5">
      <c r="A71" s="127" t="s">
        <v>68</v>
      </c>
      <c r="B71" s="14" t="s">
        <v>29</v>
      </c>
      <c r="C71" s="14" t="s">
        <v>24</v>
      </c>
      <c r="D71" s="14" t="s">
        <v>107</v>
      </c>
      <c r="E71" s="14" t="s">
        <v>61</v>
      </c>
      <c r="F71" s="15"/>
      <c r="G71" s="17"/>
      <c r="H71" s="15"/>
      <c r="I71" s="17"/>
      <c r="J71" s="15"/>
      <c r="K71" s="15"/>
      <c r="L71" s="13"/>
      <c r="M71" s="13"/>
      <c r="N71" s="13"/>
      <c r="O71" s="15"/>
      <c r="P71" s="15"/>
      <c r="Q71" s="15"/>
      <c r="R71" s="15"/>
      <c r="S71" s="15"/>
      <c r="T71" s="15"/>
      <c r="U71" s="15"/>
      <c r="V71" s="16"/>
      <c r="W71" s="61"/>
      <c r="X71" s="15">
        <f>Y71</f>
        <v>0</v>
      </c>
      <c r="Y71" s="15">
        <f>Z71</f>
        <v>0</v>
      </c>
      <c r="Z71" s="39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</row>
    <row r="72" spans="1:85" ht="31.5">
      <c r="A72" s="128" t="s">
        <v>109</v>
      </c>
      <c r="B72" s="14" t="s">
        <v>29</v>
      </c>
      <c r="C72" s="14" t="s">
        <v>24</v>
      </c>
      <c r="D72" s="14" t="s">
        <v>108</v>
      </c>
      <c r="E72" s="14" t="s">
        <v>23</v>
      </c>
      <c r="F72" s="83" t="e">
        <f>#REF!</f>
        <v>#REF!</v>
      </c>
      <c r="G72" s="83" t="e">
        <f>#REF!</f>
        <v>#REF!</v>
      </c>
      <c r="H72" s="83" t="e">
        <f>#REF!</f>
        <v>#REF!</v>
      </c>
      <c r="I72" s="83" t="e">
        <f>#REF!</f>
        <v>#REF!</v>
      </c>
      <c r="J72" s="83" t="e">
        <f>#REF!</f>
        <v>#REF!</v>
      </c>
      <c r="K72" s="83" t="e">
        <f>#REF!</f>
        <v>#REF!</v>
      </c>
      <c r="L72" s="83">
        <v>486</v>
      </c>
      <c r="M72" s="83">
        <v>400</v>
      </c>
      <c r="N72" s="83">
        <v>86</v>
      </c>
      <c r="O72" s="83" t="e">
        <f>#REF!</f>
        <v>#REF!</v>
      </c>
      <c r="P72" s="83" t="e">
        <f>#REF!</f>
        <v>#REF!</v>
      </c>
      <c r="Q72" s="83" t="e">
        <f>#REF!</f>
        <v>#REF!</v>
      </c>
      <c r="R72" s="83" t="e">
        <f>#REF!</f>
        <v>#REF!</v>
      </c>
      <c r="S72" s="83" t="e">
        <f>#REF!</f>
        <v>#REF!</v>
      </c>
      <c r="T72" s="83" t="e">
        <f>#REF!</f>
        <v>#REF!</v>
      </c>
      <c r="U72" s="83" t="e">
        <f>#REF!</f>
        <v>#REF!</v>
      </c>
      <c r="V72" s="83" t="e">
        <f>#REF!</f>
        <v>#REF!</v>
      </c>
      <c r="W72" s="83" t="e">
        <f>#REF!</f>
        <v>#REF!</v>
      </c>
      <c r="X72" s="15">
        <f>X73</f>
        <v>5</v>
      </c>
      <c r="Y72" s="15">
        <f>Y73</f>
        <v>3</v>
      </c>
      <c r="Z72" s="32" t="e">
        <f>#REF!</f>
        <v>#REF!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</row>
    <row r="73" spans="1:85" ht="94.5">
      <c r="A73" s="127" t="s">
        <v>68</v>
      </c>
      <c r="B73" s="14" t="s">
        <v>29</v>
      </c>
      <c r="C73" s="14" t="s">
        <v>24</v>
      </c>
      <c r="D73" s="14" t="s">
        <v>108</v>
      </c>
      <c r="E73" s="14" t="s">
        <v>61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5">
        <v>5</v>
      </c>
      <c r="Y73" s="15">
        <v>3</v>
      </c>
      <c r="Z73" s="32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</row>
    <row r="74" spans="1:85" ht="47.25">
      <c r="A74" s="128" t="s">
        <v>114</v>
      </c>
      <c r="B74" s="14" t="s">
        <v>29</v>
      </c>
      <c r="C74" s="14" t="s">
        <v>24</v>
      </c>
      <c r="D74" s="14" t="s">
        <v>113</v>
      </c>
      <c r="E74" s="14" t="s">
        <v>23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5">
        <f>X75</f>
        <v>10</v>
      </c>
      <c r="Y74" s="15">
        <f>Y75</f>
        <v>8</v>
      </c>
      <c r="Z74" s="32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</row>
    <row r="75" spans="1:85" ht="94.5">
      <c r="A75" s="127" t="s">
        <v>68</v>
      </c>
      <c r="B75" s="14" t="s">
        <v>29</v>
      </c>
      <c r="C75" s="14" t="s">
        <v>24</v>
      </c>
      <c r="D75" s="14" t="s">
        <v>113</v>
      </c>
      <c r="E75" s="14" t="s">
        <v>61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5">
        <v>10</v>
      </c>
      <c r="Y75" s="15">
        <v>8</v>
      </c>
      <c r="Z75" s="32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</row>
    <row r="76" spans="1:85" ht="47.25">
      <c r="A76" s="128" t="s">
        <v>44</v>
      </c>
      <c r="B76" s="14" t="s">
        <v>29</v>
      </c>
      <c r="C76" s="14" t="s">
        <v>24</v>
      </c>
      <c r="D76" s="14" t="s">
        <v>110</v>
      </c>
      <c r="E76" s="14" t="s">
        <v>23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>
        <f>X77</f>
        <v>23.63</v>
      </c>
      <c r="Y76" s="17">
        <f>Y77</f>
        <v>5</v>
      </c>
      <c r="Z76" s="32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</row>
    <row r="77" spans="1:85" ht="94.5">
      <c r="A77" s="127" t="s">
        <v>68</v>
      </c>
      <c r="B77" s="14" t="s">
        <v>29</v>
      </c>
      <c r="C77" s="14" t="s">
        <v>24</v>
      </c>
      <c r="D77" s="14" t="s">
        <v>110</v>
      </c>
      <c r="E77" s="14" t="s">
        <v>61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5">
        <v>23.63</v>
      </c>
      <c r="Y77" s="15">
        <v>5</v>
      </c>
      <c r="Z77" s="32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</row>
    <row r="78" spans="1:85" ht="47.25">
      <c r="A78" s="128" t="s">
        <v>51</v>
      </c>
      <c r="B78" s="14" t="s">
        <v>29</v>
      </c>
      <c r="C78" s="14" t="s">
        <v>24</v>
      </c>
      <c r="D78" s="14" t="s">
        <v>111</v>
      </c>
      <c r="E78" s="14" t="s">
        <v>23</v>
      </c>
      <c r="F78" s="82" t="e">
        <f>#REF!+#REF!+#REF!+#REF!</f>
        <v>#REF!</v>
      </c>
      <c r="G78" s="82" t="e">
        <f>#REF!+#REF!+#REF!+#REF!</f>
        <v>#REF!</v>
      </c>
      <c r="H78" s="82" t="e">
        <f>#REF!+#REF!+#REF!+#REF!</f>
        <v>#REF!</v>
      </c>
      <c r="I78" s="82" t="e">
        <f>#REF!+#REF!+#REF!+#REF!</f>
        <v>#REF!</v>
      </c>
      <c r="J78" s="82" t="e">
        <f>#REF!+#REF!+#REF!+#REF!</f>
        <v>#REF!</v>
      </c>
      <c r="K78" s="82" t="e">
        <f>#REF!+#REF!+#REF!+#REF!</f>
        <v>#REF!</v>
      </c>
      <c r="L78" s="83">
        <v>10990.8</v>
      </c>
      <c r="M78" s="83">
        <v>2131.1</v>
      </c>
      <c r="N78" s="83">
        <v>8859.7</v>
      </c>
      <c r="O78" s="83" t="e">
        <f>#REF!+#REF!+#REF!+#REF!</f>
        <v>#REF!</v>
      </c>
      <c r="P78" s="82" t="e">
        <f>#REF!+#REF!+#REF!+#REF!</f>
        <v>#REF!</v>
      </c>
      <c r="Q78" s="82" t="e">
        <f>#REF!+#REF!+#REF!+#REF!</f>
        <v>#REF!</v>
      </c>
      <c r="R78" s="83" t="e">
        <f>#REF!</f>
        <v>#REF!</v>
      </c>
      <c r="S78" s="83" t="e">
        <f>#REF!</f>
        <v>#REF!</v>
      </c>
      <c r="T78" s="83" t="e">
        <f>#REF!</f>
        <v>#REF!</v>
      </c>
      <c r="U78" s="83" t="e">
        <f>#REF!</f>
        <v>#REF!</v>
      </c>
      <c r="V78" s="83" t="e">
        <f>#REF!</f>
        <v>#REF!</v>
      </c>
      <c r="W78" s="83" t="e">
        <f>#REF!</f>
        <v>#REF!</v>
      </c>
      <c r="X78" s="15">
        <f>X79</f>
        <v>10</v>
      </c>
      <c r="Y78" s="15">
        <f>Y79</f>
        <v>4</v>
      </c>
      <c r="Z78" s="32" t="e">
        <f>#REF!+#REF!+#REF!</f>
        <v>#REF!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</row>
    <row r="79" spans="1:85" ht="94.5">
      <c r="A79" s="127" t="s">
        <v>68</v>
      </c>
      <c r="B79" s="14" t="s">
        <v>29</v>
      </c>
      <c r="C79" s="14" t="s">
        <v>24</v>
      </c>
      <c r="D79" s="14" t="s">
        <v>111</v>
      </c>
      <c r="E79" s="14" t="s">
        <v>61</v>
      </c>
      <c r="F79" s="17" t="e">
        <f>F80+#REF!+F86+#REF!+#REF!+#REF!</f>
        <v>#REF!</v>
      </c>
      <c r="G79" s="17" t="e">
        <f>G80+#REF!+G86+#REF!+#REF!+#REF!</f>
        <v>#REF!</v>
      </c>
      <c r="H79" s="17" t="e">
        <f>H80+#REF!+H86+#REF!+#REF!+#REF!</f>
        <v>#REF!</v>
      </c>
      <c r="I79" s="17"/>
      <c r="J79" s="17"/>
      <c r="K79" s="17"/>
      <c r="L79" s="13"/>
      <c r="M79" s="13"/>
      <c r="N79" s="13"/>
      <c r="O79" s="13"/>
      <c r="P79" s="17"/>
      <c r="Q79" s="17"/>
      <c r="R79" s="13"/>
      <c r="S79" s="13"/>
      <c r="T79" s="13"/>
      <c r="U79" s="13"/>
      <c r="V79" s="13"/>
      <c r="W79" s="13"/>
      <c r="X79" s="15">
        <v>10</v>
      </c>
      <c r="Y79" s="15">
        <v>4</v>
      </c>
      <c r="Z79" s="32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</row>
    <row r="80" spans="1:85" ht="47.25">
      <c r="A80" s="128" t="s">
        <v>52</v>
      </c>
      <c r="B80" s="14" t="s">
        <v>29</v>
      </c>
      <c r="C80" s="14" t="s">
        <v>24</v>
      </c>
      <c r="D80" s="14" t="s">
        <v>112</v>
      </c>
      <c r="E80" s="14" t="s">
        <v>23</v>
      </c>
      <c r="F80" s="17">
        <v>32.4</v>
      </c>
      <c r="G80" s="17">
        <v>32.4</v>
      </c>
      <c r="H80" s="17" t="e">
        <f>#REF!</f>
        <v>#REF!</v>
      </c>
      <c r="I80" s="17"/>
      <c r="J80" s="17"/>
      <c r="K80" s="17"/>
      <c r="L80" s="13"/>
      <c r="M80" s="13"/>
      <c r="N80" s="13"/>
      <c r="O80" s="13"/>
      <c r="P80" s="17"/>
      <c r="Q80" s="17"/>
      <c r="R80" s="13"/>
      <c r="S80" s="13"/>
      <c r="T80" s="13"/>
      <c r="U80" s="13"/>
      <c r="V80" s="13"/>
      <c r="W80" s="13"/>
      <c r="X80" s="15">
        <f>X81</f>
        <v>10</v>
      </c>
      <c r="Y80" s="15">
        <f>Y81</f>
        <v>3</v>
      </c>
      <c r="Z80" s="32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</row>
    <row r="81" spans="1:85" ht="94.5">
      <c r="A81" s="127" t="s">
        <v>68</v>
      </c>
      <c r="B81" s="14" t="s">
        <v>29</v>
      </c>
      <c r="C81" s="14" t="s">
        <v>24</v>
      </c>
      <c r="D81" s="14" t="s">
        <v>112</v>
      </c>
      <c r="E81" s="14" t="s">
        <v>61</v>
      </c>
      <c r="F81" s="17"/>
      <c r="G81" s="17"/>
      <c r="H81" s="17"/>
      <c r="I81" s="17"/>
      <c r="J81" s="17"/>
      <c r="K81" s="17"/>
      <c r="L81" s="13"/>
      <c r="M81" s="13"/>
      <c r="N81" s="13"/>
      <c r="O81" s="13"/>
      <c r="P81" s="17"/>
      <c r="Q81" s="17"/>
      <c r="R81" s="13"/>
      <c r="S81" s="13"/>
      <c r="T81" s="13"/>
      <c r="U81" s="13"/>
      <c r="V81" s="13"/>
      <c r="W81" s="13"/>
      <c r="X81" s="15">
        <v>10</v>
      </c>
      <c r="Y81" s="15">
        <v>3</v>
      </c>
      <c r="Z81" s="32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</row>
    <row r="82" spans="1:85" ht="31.5">
      <c r="A82" s="128" t="s">
        <v>116</v>
      </c>
      <c r="B82" s="14" t="s">
        <v>29</v>
      </c>
      <c r="C82" s="14" t="s">
        <v>24</v>
      </c>
      <c r="D82" s="14" t="s">
        <v>115</v>
      </c>
      <c r="E82" s="14" t="s">
        <v>23</v>
      </c>
      <c r="F82" s="17"/>
      <c r="G82" s="17"/>
      <c r="H82" s="17"/>
      <c r="I82" s="17"/>
      <c r="J82" s="17"/>
      <c r="K82" s="17"/>
      <c r="L82" s="13"/>
      <c r="M82" s="13"/>
      <c r="N82" s="13"/>
      <c r="O82" s="13"/>
      <c r="P82" s="17"/>
      <c r="Q82" s="17"/>
      <c r="R82" s="13"/>
      <c r="S82" s="13"/>
      <c r="T82" s="13"/>
      <c r="U82" s="13"/>
      <c r="V82" s="13"/>
      <c r="W82" s="13"/>
      <c r="X82" s="15">
        <f>X83</f>
        <v>10</v>
      </c>
      <c r="Y82" s="15">
        <f>Y83</f>
        <v>2</v>
      </c>
      <c r="Z82" s="32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</row>
    <row r="83" spans="1:85" ht="94.5">
      <c r="A83" s="127" t="s">
        <v>68</v>
      </c>
      <c r="B83" s="14" t="s">
        <v>29</v>
      </c>
      <c r="C83" s="14" t="s">
        <v>24</v>
      </c>
      <c r="D83" s="14" t="s">
        <v>115</v>
      </c>
      <c r="E83" s="14" t="s">
        <v>61</v>
      </c>
      <c r="F83" s="17"/>
      <c r="G83" s="17"/>
      <c r="H83" s="17"/>
      <c r="I83" s="17"/>
      <c r="J83" s="17"/>
      <c r="K83" s="17"/>
      <c r="L83" s="13"/>
      <c r="M83" s="13"/>
      <c r="N83" s="13"/>
      <c r="O83" s="13"/>
      <c r="P83" s="17"/>
      <c r="Q83" s="17"/>
      <c r="R83" s="13"/>
      <c r="S83" s="13"/>
      <c r="T83" s="13"/>
      <c r="U83" s="13"/>
      <c r="V83" s="13"/>
      <c r="W83" s="13"/>
      <c r="X83" s="15">
        <v>10</v>
      </c>
      <c r="Y83" s="15">
        <v>2</v>
      </c>
      <c r="Z83" s="32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</row>
    <row r="84" spans="1:85" ht="31.5">
      <c r="A84" s="76" t="s">
        <v>50</v>
      </c>
      <c r="B84" s="77" t="s">
        <v>31</v>
      </c>
      <c r="C84" s="77" t="s">
        <v>28</v>
      </c>
      <c r="D84" s="77" t="s">
        <v>25</v>
      </c>
      <c r="E84" s="77" t="s">
        <v>23</v>
      </c>
      <c r="F84" s="17"/>
      <c r="G84" s="17"/>
      <c r="H84" s="17"/>
      <c r="I84" s="17"/>
      <c r="J84" s="17"/>
      <c r="K84" s="17"/>
      <c r="L84" s="13"/>
      <c r="M84" s="13"/>
      <c r="N84" s="13"/>
      <c r="O84" s="17"/>
      <c r="P84" s="17"/>
      <c r="Q84" s="17"/>
      <c r="R84" s="15"/>
      <c r="S84" s="15"/>
      <c r="T84" s="15"/>
      <c r="U84" s="15"/>
      <c r="V84" s="15"/>
      <c r="W84" s="15"/>
      <c r="X84" s="83">
        <f aca="true" t="shared" si="21" ref="X84:Y86">X85</f>
        <v>694.4200000000001</v>
      </c>
      <c r="Y84" s="83">
        <f t="shared" si="21"/>
        <v>818.85</v>
      </c>
      <c r="Z84" s="15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</row>
    <row r="85" spans="1:85" ht="15.75">
      <c r="A85" s="54" t="s">
        <v>20</v>
      </c>
      <c r="B85" s="14" t="s">
        <v>31</v>
      </c>
      <c r="C85" s="14" t="s">
        <v>21</v>
      </c>
      <c r="D85" s="14" t="s">
        <v>25</v>
      </c>
      <c r="E85" s="14" t="s">
        <v>23</v>
      </c>
      <c r="F85" s="17"/>
      <c r="G85" s="17"/>
      <c r="H85" s="17"/>
      <c r="I85" s="17"/>
      <c r="J85" s="17"/>
      <c r="K85" s="17"/>
      <c r="L85" s="13"/>
      <c r="M85" s="13"/>
      <c r="N85" s="13"/>
      <c r="O85" s="17"/>
      <c r="P85" s="17"/>
      <c r="Q85" s="17"/>
      <c r="R85" s="15"/>
      <c r="S85" s="15"/>
      <c r="T85" s="15"/>
      <c r="U85" s="15"/>
      <c r="V85" s="15"/>
      <c r="W85" s="15"/>
      <c r="X85" s="15">
        <f t="shared" si="21"/>
        <v>694.4200000000001</v>
      </c>
      <c r="Y85" s="15">
        <f t="shared" si="21"/>
        <v>818.85</v>
      </c>
      <c r="Z85" s="15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</row>
    <row r="86" spans="1:85" ht="47.25">
      <c r="A86" s="148" t="s">
        <v>120</v>
      </c>
      <c r="B86" s="14" t="s">
        <v>31</v>
      </c>
      <c r="C86" s="14" t="s">
        <v>21</v>
      </c>
      <c r="D86" s="14" t="s">
        <v>82</v>
      </c>
      <c r="E86" s="14" t="s">
        <v>23</v>
      </c>
      <c r="F86" s="17" t="e">
        <f>#REF!</f>
        <v>#REF!</v>
      </c>
      <c r="G86" s="17" t="e">
        <f>#REF!</f>
        <v>#REF!</v>
      </c>
      <c r="H86" s="17" t="e">
        <f>#REF!</f>
        <v>#REF!</v>
      </c>
      <c r="I86" s="17"/>
      <c r="J86" s="17"/>
      <c r="K86" s="17"/>
      <c r="L86" s="13"/>
      <c r="M86" s="13"/>
      <c r="N86" s="13"/>
      <c r="O86" s="17"/>
      <c r="P86" s="17"/>
      <c r="Q86" s="17"/>
      <c r="R86" s="15" t="e">
        <f>#REF!</f>
        <v>#REF!</v>
      </c>
      <c r="S86" s="15" t="e">
        <f>#REF!</f>
        <v>#REF!</v>
      </c>
      <c r="T86" s="15" t="e">
        <f>#REF!</f>
        <v>#REF!</v>
      </c>
      <c r="U86" s="15" t="e">
        <f>#REF!</f>
        <v>#REF!</v>
      </c>
      <c r="V86" s="15" t="e">
        <f>#REF!</f>
        <v>#REF!</v>
      </c>
      <c r="W86" s="15" t="e">
        <f>#REF!</f>
        <v>#REF!</v>
      </c>
      <c r="X86" s="15">
        <f>X87</f>
        <v>694.4200000000001</v>
      </c>
      <c r="Y86" s="15">
        <f t="shared" si="21"/>
        <v>818.85</v>
      </c>
      <c r="Z86" s="15" t="e">
        <f>#REF!</f>
        <v>#REF!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</row>
    <row r="87" spans="1:85" ht="63">
      <c r="A87" s="148" t="s">
        <v>117</v>
      </c>
      <c r="B87" s="14" t="s">
        <v>31</v>
      </c>
      <c r="C87" s="14" t="s">
        <v>21</v>
      </c>
      <c r="D87" s="14" t="s">
        <v>118</v>
      </c>
      <c r="E87" s="14" t="s">
        <v>23</v>
      </c>
      <c r="F87" s="17"/>
      <c r="G87" s="17"/>
      <c r="H87" s="17"/>
      <c r="I87" s="17"/>
      <c r="J87" s="17"/>
      <c r="K87" s="17"/>
      <c r="L87" s="13"/>
      <c r="M87" s="13"/>
      <c r="N87" s="13"/>
      <c r="O87" s="17"/>
      <c r="P87" s="17"/>
      <c r="Q87" s="17"/>
      <c r="R87" s="15"/>
      <c r="S87" s="15"/>
      <c r="T87" s="15"/>
      <c r="U87" s="15"/>
      <c r="V87" s="15"/>
      <c r="W87" s="15"/>
      <c r="X87" s="15">
        <f>X88+X89+X90+X91</f>
        <v>694.4200000000001</v>
      </c>
      <c r="Y87" s="15">
        <f>Y88+Y89+Y90+Y91</f>
        <v>818.85</v>
      </c>
      <c r="Z87" s="15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</row>
    <row r="88" spans="1:85" ht="45">
      <c r="A88" s="131" t="s">
        <v>119</v>
      </c>
      <c r="B88" s="14" t="s">
        <v>31</v>
      </c>
      <c r="C88" s="14" t="s">
        <v>21</v>
      </c>
      <c r="D88" s="14" t="s">
        <v>118</v>
      </c>
      <c r="E88" s="14" t="s">
        <v>69</v>
      </c>
      <c r="F88" s="17"/>
      <c r="G88" s="17"/>
      <c r="H88" s="17"/>
      <c r="I88" s="17"/>
      <c r="J88" s="17"/>
      <c r="K88" s="17"/>
      <c r="L88" s="13"/>
      <c r="M88" s="13"/>
      <c r="N88" s="13"/>
      <c r="O88" s="17"/>
      <c r="P88" s="17"/>
      <c r="Q88" s="17"/>
      <c r="R88" s="15"/>
      <c r="S88" s="15"/>
      <c r="T88" s="15"/>
      <c r="U88" s="15"/>
      <c r="V88" s="15"/>
      <c r="W88" s="15"/>
      <c r="X88" s="17">
        <v>439.2</v>
      </c>
      <c r="Y88" s="17">
        <v>562.2</v>
      </c>
      <c r="Z88" s="15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</row>
    <row r="89" spans="1:85" ht="45">
      <c r="A89" s="131" t="s">
        <v>56</v>
      </c>
      <c r="B89" s="14" t="s">
        <v>31</v>
      </c>
      <c r="C89" s="14" t="s">
        <v>21</v>
      </c>
      <c r="D89" s="14" t="s">
        <v>118</v>
      </c>
      <c r="E89" s="14" t="s">
        <v>61</v>
      </c>
      <c r="F89" s="17">
        <f>F91</f>
        <v>1</v>
      </c>
      <c r="G89" s="17">
        <f>G91</f>
        <v>1</v>
      </c>
      <c r="H89" s="17">
        <f>H91</f>
        <v>0</v>
      </c>
      <c r="I89" s="17" t="e">
        <f>#REF!+#REF!+#REF!+#REF!</f>
        <v>#REF!</v>
      </c>
      <c r="J89" s="17" t="e">
        <f>#REF!+#REF!+#REF!+#REF!</f>
        <v>#REF!</v>
      </c>
      <c r="K89" s="17" t="e">
        <f>#REF!+#REF!+#REF!+#REF!</f>
        <v>#REF!</v>
      </c>
      <c r="L89" s="17">
        <v>95386.5</v>
      </c>
      <c r="M89" s="17">
        <v>46360.7</v>
      </c>
      <c r="N89" s="17">
        <v>49025.8</v>
      </c>
      <c r="O89" s="17" t="e">
        <f>#REF!+#REF!+#REF!+#REF!</f>
        <v>#REF!</v>
      </c>
      <c r="P89" s="17" t="e">
        <f>#REF!+#REF!+#REF!+#REF!</f>
        <v>#REF!</v>
      </c>
      <c r="Q89" s="17" t="e">
        <f>#REF!+#REF!+#REF!+#REF!</f>
        <v>#REF!</v>
      </c>
      <c r="R89" s="17" t="e">
        <f>#REF!+#REF!+#REF!+#REF!</f>
        <v>#REF!</v>
      </c>
      <c r="S89" s="17" t="e">
        <f>#REF!+#REF!+#REF!+#REF!</f>
        <v>#REF!</v>
      </c>
      <c r="T89" s="17" t="e">
        <f>#REF!+#REF!+#REF!+#REF!</f>
        <v>#REF!</v>
      </c>
      <c r="U89" s="17" t="e">
        <f>#REF!+#REF!+#REF!+#REF!</f>
        <v>#REF!</v>
      </c>
      <c r="V89" s="17" t="e">
        <f>#REF!+#REF!+#REF!+#REF!</f>
        <v>#REF!</v>
      </c>
      <c r="W89" s="17" t="e">
        <f>#REF!+#REF!+#REF!+#REF!</f>
        <v>#REF!</v>
      </c>
      <c r="X89" s="17">
        <f>533-285.28</f>
        <v>247.72000000000003</v>
      </c>
      <c r="Y89" s="17">
        <f>533-455.45+83.1+88.5</f>
        <v>249.15</v>
      </c>
      <c r="Z89" s="41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</row>
    <row r="90" spans="1:85" ht="33.75" customHeight="1" thickBot="1">
      <c r="A90" s="115" t="s">
        <v>57</v>
      </c>
      <c r="B90" s="14" t="s">
        <v>31</v>
      </c>
      <c r="C90" s="14" t="s">
        <v>21</v>
      </c>
      <c r="D90" s="14" t="s">
        <v>118</v>
      </c>
      <c r="E90" s="14" t="s">
        <v>62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>
        <v>1.5</v>
      </c>
      <c r="Y90" s="17">
        <v>1.5</v>
      </c>
      <c r="Z90" s="41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</row>
    <row r="91" spans="1:85" ht="30">
      <c r="A91" s="131" t="s">
        <v>58</v>
      </c>
      <c r="B91" s="14" t="s">
        <v>31</v>
      </c>
      <c r="C91" s="14" t="s">
        <v>21</v>
      </c>
      <c r="D91" s="14" t="s">
        <v>118</v>
      </c>
      <c r="E91" s="14" t="s">
        <v>63</v>
      </c>
      <c r="F91" s="17">
        <v>1</v>
      </c>
      <c r="G91" s="17">
        <v>1</v>
      </c>
      <c r="H91" s="17"/>
      <c r="I91" s="15"/>
      <c r="J91" s="15"/>
      <c r="K91" s="15"/>
      <c r="L91" s="13"/>
      <c r="M91" s="13"/>
      <c r="N91" s="13"/>
      <c r="O91" s="15"/>
      <c r="P91" s="15"/>
      <c r="Q91" s="15"/>
      <c r="R91" s="15" t="e">
        <f>#REF!</f>
        <v>#REF!</v>
      </c>
      <c r="S91" s="15" t="e">
        <f>#REF!</f>
        <v>#REF!</v>
      </c>
      <c r="T91" s="15" t="e">
        <f>#REF!</f>
        <v>#REF!</v>
      </c>
      <c r="U91" s="15" t="e">
        <f>#REF!</f>
        <v>#REF!</v>
      </c>
      <c r="V91" s="15" t="e">
        <f>#REF!</f>
        <v>#REF!</v>
      </c>
      <c r="W91" s="15" t="e">
        <f>#REF!</f>
        <v>#REF!</v>
      </c>
      <c r="X91" s="17">
        <v>6</v>
      </c>
      <c r="Y91" s="17">
        <v>6</v>
      </c>
      <c r="Z91" s="41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</row>
    <row r="92" spans="1:85" ht="15.75">
      <c r="A92" s="152" t="s">
        <v>77</v>
      </c>
      <c r="B92" s="75" t="s">
        <v>2</v>
      </c>
      <c r="C92" s="75" t="s">
        <v>28</v>
      </c>
      <c r="D92" s="75" t="s">
        <v>25</v>
      </c>
      <c r="E92" s="75" t="s">
        <v>23</v>
      </c>
      <c r="F92" s="17"/>
      <c r="G92" s="17"/>
      <c r="H92" s="17"/>
      <c r="I92" s="15"/>
      <c r="J92" s="15"/>
      <c r="K92" s="15"/>
      <c r="L92" s="13"/>
      <c r="M92" s="13"/>
      <c r="N92" s="13"/>
      <c r="O92" s="15"/>
      <c r="P92" s="15"/>
      <c r="Q92" s="15"/>
      <c r="R92" s="15"/>
      <c r="S92" s="15"/>
      <c r="T92" s="15"/>
      <c r="U92" s="15"/>
      <c r="V92" s="15"/>
      <c r="W92" s="15"/>
      <c r="X92" s="153">
        <f aca="true" t="shared" si="22" ref="X92:Y95">X93</f>
        <v>10</v>
      </c>
      <c r="Y92" s="153">
        <f t="shared" si="22"/>
        <v>0</v>
      </c>
      <c r="Z92" s="41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</row>
    <row r="93" spans="1:85" ht="15.75">
      <c r="A93" s="150" t="s">
        <v>78</v>
      </c>
      <c r="B93" s="14" t="s">
        <v>2</v>
      </c>
      <c r="C93" s="14" t="s">
        <v>21</v>
      </c>
      <c r="D93" s="14" t="s">
        <v>25</v>
      </c>
      <c r="E93" s="14" t="s">
        <v>23</v>
      </c>
      <c r="F93" s="17"/>
      <c r="G93" s="17"/>
      <c r="H93" s="17"/>
      <c r="I93" s="15"/>
      <c r="J93" s="15"/>
      <c r="K93" s="15"/>
      <c r="L93" s="13"/>
      <c r="M93" s="13"/>
      <c r="N93" s="13"/>
      <c r="O93" s="15"/>
      <c r="P93" s="15"/>
      <c r="Q93" s="15"/>
      <c r="R93" s="15"/>
      <c r="S93" s="15"/>
      <c r="T93" s="15"/>
      <c r="U93" s="15"/>
      <c r="V93" s="15"/>
      <c r="W93" s="15"/>
      <c r="X93" s="15">
        <f t="shared" si="22"/>
        <v>10</v>
      </c>
      <c r="Y93" s="15">
        <f t="shared" si="22"/>
        <v>0</v>
      </c>
      <c r="Z93" s="41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</row>
    <row r="94" spans="1:85" ht="47.25">
      <c r="A94" s="133" t="s">
        <v>120</v>
      </c>
      <c r="B94" s="14" t="s">
        <v>2</v>
      </c>
      <c r="C94" s="14" t="s">
        <v>21</v>
      </c>
      <c r="D94" s="14" t="s">
        <v>82</v>
      </c>
      <c r="E94" s="14" t="s">
        <v>23</v>
      </c>
      <c r="F94" s="17"/>
      <c r="G94" s="17"/>
      <c r="H94" s="17"/>
      <c r="I94" s="15"/>
      <c r="J94" s="15"/>
      <c r="K94" s="15"/>
      <c r="L94" s="13"/>
      <c r="M94" s="13"/>
      <c r="N94" s="13"/>
      <c r="O94" s="15"/>
      <c r="P94" s="15"/>
      <c r="Q94" s="15"/>
      <c r="R94" s="15"/>
      <c r="S94" s="15"/>
      <c r="T94" s="15"/>
      <c r="U94" s="15"/>
      <c r="V94" s="15"/>
      <c r="W94" s="15"/>
      <c r="X94" s="15">
        <f t="shared" si="22"/>
        <v>10</v>
      </c>
      <c r="Y94" s="15">
        <f t="shared" si="22"/>
        <v>0</v>
      </c>
      <c r="Z94" s="41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</row>
    <row r="95" spans="1:85" ht="63">
      <c r="A95" s="151" t="s">
        <v>121</v>
      </c>
      <c r="B95" s="14" t="s">
        <v>2</v>
      </c>
      <c r="C95" s="14" t="s">
        <v>21</v>
      </c>
      <c r="D95" s="14" t="s">
        <v>153</v>
      </c>
      <c r="E95" s="14" t="s">
        <v>23</v>
      </c>
      <c r="F95" s="17"/>
      <c r="G95" s="17"/>
      <c r="H95" s="17"/>
      <c r="I95" s="15"/>
      <c r="J95" s="15"/>
      <c r="K95" s="15"/>
      <c r="L95" s="13"/>
      <c r="M95" s="13"/>
      <c r="N95" s="13"/>
      <c r="O95" s="15"/>
      <c r="P95" s="15"/>
      <c r="Q95" s="15"/>
      <c r="R95" s="15"/>
      <c r="S95" s="15"/>
      <c r="T95" s="15"/>
      <c r="U95" s="15"/>
      <c r="V95" s="15"/>
      <c r="W95" s="15"/>
      <c r="X95" s="15">
        <f t="shared" si="22"/>
        <v>10</v>
      </c>
      <c r="Y95" s="15">
        <f t="shared" si="22"/>
        <v>0</v>
      </c>
      <c r="Z95" s="41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</row>
    <row r="96" spans="1:85" ht="45">
      <c r="A96" s="131" t="s">
        <v>56</v>
      </c>
      <c r="B96" s="14" t="s">
        <v>2</v>
      </c>
      <c r="C96" s="14" t="s">
        <v>21</v>
      </c>
      <c r="D96" s="14" t="s">
        <v>153</v>
      </c>
      <c r="E96" s="14" t="s">
        <v>61</v>
      </c>
      <c r="F96" s="17"/>
      <c r="G96" s="17"/>
      <c r="H96" s="17"/>
      <c r="I96" s="15"/>
      <c r="J96" s="15"/>
      <c r="K96" s="15"/>
      <c r="L96" s="13"/>
      <c r="M96" s="13"/>
      <c r="N96" s="13"/>
      <c r="O96" s="15"/>
      <c r="P96" s="15"/>
      <c r="Q96" s="15"/>
      <c r="R96" s="15"/>
      <c r="S96" s="15"/>
      <c r="T96" s="15"/>
      <c r="U96" s="15"/>
      <c r="V96" s="15"/>
      <c r="W96" s="15"/>
      <c r="X96" s="17">
        <v>10</v>
      </c>
      <c r="Y96" s="17">
        <f>Z96+AA96</f>
        <v>0</v>
      </c>
      <c r="Z96" s="41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</row>
    <row r="97" spans="1:85" ht="15.75">
      <c r="A97" s="57"/>
      <c r="B97" s="44"/>
      <c r="C97" s="44"/>
      <c r="D97" s="44"/>
      <c r="E97" s="44"/>
      <c r="F97" s="17"/>
      <c r="G97" s="17"/>
      <c r="H97" s="17"/>
      <c r="I97" s="15"/>
      <c r="J97" s="15"/>
      <c r="K97" s="15"/>
      <c r="L97" s="13"/>
      <c r="M97" s="13"/>
      <c r="N97" s="13"/>
      <c r="O97" s="15"/>
      <c r="P97" s="15"/>
      <c r="Q97" s="15"/>
      <c r="R97" s="15"/>
      <c r="S97" s="15"/>
      <c r="T97" s="15"/>
      <c r="U97" s="15"/>
      <c r="V97" s="15"/>
      <c r="W97" s="15"/>
      <c r="X97" s="63"/>
      <c r="Y97" s="63"/>
      <c r="Z97" s="41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</row>
    <row r="98" spans="1:85" ht="15.75">
      <c r="A98" s="57" t="s">
        <v>8</v>
      </c>
      <c r="B98" s="44"/>
      <c r="C98" s="44"/>
      <c r="D98" s="44"/>
      <c r="E98" s="44"/>
      <c r="F98" s="17"/>
      <c r="G98" s="17"/>
      <c r="H98" s="17"/>
      <c r="I98" s="15"/>
      <c r="J98" s="15"/>
      <c r="K98" s="15"/>
      <c r="L98" s="13"/>
      <c r="M98" s="13"/>
      <c r="N98" s="13"/>
      <c r="O98" s="15"/>
      <c r="P98" s="15"/>
      <c r="Q98" s="15"/>
      <c r="R98" s="15"/>
      <c r="S98" s="15"/>
      <c r="T98" s="15"/>
      <c r="U98" s="15"/>
      <c r="V98" s="15"/>
      <c r="W98" s="15"/>
      <c r="X98" s="15">
        <f>X18+X53+X59+X65+X84+X92</f>
        <v>3954.2200000000003</v>
      </c>
      <c r="Y98" s="15">
        <f>Y18+Y53+Y59+Y65+Y84+Y92</f>
        <v>3892.42</v>
      </c>
      <c r="Z98" s="41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</row>
    <row r="99" spans="1:25" ht="15.75">
      <c r="A99" s="95"/>
      <c r="B99" s="96"/>
      <c r="C99" s="96"/>
      <c r="D99" s="96"/>
      <c r="E99" s="96"/>
      <c r="F99" s="95"/>
      <c r="G99" s="95"/>
      <c r="H99" s="95"/>
      <c r="I99" s="95"/>
      <c r="J99" s="95"/>
      <c r="K99" s="95"/>
      <c r="L99" s="95"/>
      <c r="M99" s="95"/>
      <c r="N99" s="95"/>
      <c r="O99" s="97"/>
      <c r="P99" s="97"/>
      <c r="Q99" s="97"/>
      <c r="R99" s="98"/>
      <c r="S99" s="98"/>
      <c r="T99" s="97"/>
      <c r="U99" s="97"/>
      <c r="V99" s="99"/>
      <c r="W99" s="100"/>
      <c r="X99" s="101">
        <v>3954.22</v>
      </c>
      <c r="Y99" s="101">
        <v>3892.42</v>
      </c>
    </row>
    <row r="100" spans="1:25" ht="15.75">
      <c r="A100" s="102"/>
      <c r="B100" s="103"/>
      <c r="C100" s="103"/>
      <c r="D100" s="103"/>
      <c r="E100" s="103"/>
      <c r="F100" s="102"/>
      <c r="G100" s="102"/>
      <c r="H100" s="102"/>
      <c r="I100" s="102"/>
      <c r="J100" s="102"/>
      <c r="K100" s="102"/>
      <c r="L100" s="102"/>
      <c r="M100" s="102"/>
      <c r="N100" s="102"/>
      <c r="O100" s="104"/>
      <c r="P100" s="104"/>
      <c r="Q100" s="104"/>
      <c r="R100" s="105"/>
      <c r="S100" s="105"/>
      <c r="T100" s="104"/>
      <c r="U100" s="104"/>
      <c r="V100" s="31"/>
      <c r="W100" s="65"/>
      <c r="X100" s="171">
        <f>X99-X98</f>
        <v>0</v>
      </c>
      <c r="Y100" s="171">
        <f>Y99-Y98</f>
        <v>0</v>
      </c>
    </row>
    <row r="101" spans="1:25" ht="15.75">
      <c r="A101" s="102"/>
      <c r="B101" s="103"/>
      <c r="C101" s="103"/>
      <c r="D101" s="103"/>
      <c r="E101" s="103"/>
      <c r="F101" s="102"/>
      <c r="G101" s="102"/>
      <c r="H101" s="102"/>
      <c r="I101" s="102"/>
      <c r="J101" s="102"/>
      <c r="K101" s="102"/>
      <c r="L101" s="102"/>
      <c r="M101" s="102"/>
      <c r="N101" s="102"/>
      <c r="O101" s="104"/>
      <c r="P101" s="104"/>
      <c r="Q101" s="104"/>
      <c r="R101" s="105"/>
      <c r="S101" s="105"/>
      <c r="T101" s="104"/>
      <c r="U101" s="104"/>
      <c r="V101" s="31"/>
      <c r="W101" s="65"/>
      <c r="X101" s="171">
        <f>X99-X99</f>
        <v>0</v>
      </c>
      <c r="Y101" s="171"/>
    </row>
    <row r="102" spans="1:25" ht="17.25">
      <c r="A102" s="229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</row>
    <row r="103" spans="1:25" ht="12.75">
      <c r="A103" s="227" t="s">
        <v>137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</row>
    <row r="104" spans="1:25" ht="15.75">
      <c r="A104" s="102"/>
      <c r="B104" s="103"/>
      <c r="C104" s="103"/>
      <c r="D104" s="103"/>
      <c r="E104" s="103"/>
      <c r="F104" s="102"/>
      <c r="G104" s="102"/>
      <c r="H104" s="102"/>
      <c r="I104" s="102"/>
      <c r="J104" s="102"/>
      <c r="K104" s="102"/>
      <c r="L104" s="102"/>
      <c r="M104" s="102"/>
      <c r="N104" s="102"/>
      <c r="O104" s="104"/>
      <c r="P104" s="104"/>
      <c r="Q104" s="104"/>
      <c r="R104" s="104"/>
      <c r="S104" s="104"/>
      <c r="T104" s="104"/>
      <c r="U104" s="104"/>
      <c r="V104" s="31"/>
      <c r="W104" s="65"/>
      <c r="X104" s="107"/>
      <c r="Y104" s="107"/>
    </row>
    <row r="105" spans="1:25" ht="15.75">
      <c r="A105" s="102"/>
      <c r="B105" s="103"/>
      <c r="C105" s="103"/>
      <c r="D105" s="103"/>
      <c r="E105" s="103"/>
      <c r="F105" s="102"/>
      <c r="G105" s="102"/>
      <c r="H105" s="102"/>
      <c r="I105" s="102"/>
      <c r="J105" s="102"/>
      <c r="K105" s="102"/>
      <c r="L105" s="102"/>
      <c r="M105" s="102"/>
      <c r="N105" s="102"/>
      <c r="O105" s="104"/>
      <c r="P105" s="104"/>
      <c r="Q105" s="104"/>
      <c r="R105" s="104"/>
      <c r="S105" s="105"/>
      <c r="T105" s="104"/>
      <c r="U105" s="104"/>
      <c r="V105" s="31"/>
      <c r="W105" s="65"/>
      <c r="X105" s="106"/>
      <c r="Y105" s="107"/>
    </row>
    <row r="106" spans="1:25" ht="15.75">
      <c r="A106" s="102"/>
      <c r="B106" s="103"/>
      <c r="C106" s="103"/>
      <c r="D106" s="103"/>
      <c r="E106" s="103"/>
      <c r="F106" s="102"/>
      <c r="G106" s="102"/>
      <c r="H106" s="102"/>
      <c r="I106" s="102"/>
      <c r="J106" s="102"/>
      <c r="K106" s="102"/>
      <c r="L106" s="102"/>
      <c r="M106" s="102"/>
      <c r="N106" s="102"/>
      <c r="O106" s="104"/>
      <c r="P106" s="104"/>
      <c r="Q106" s="104"/>
      <c r="R106" s="104"/>
      <c r="S106" s="104"/>
      <c r="T106" s="104"/>
      <c r="U106" s="104"/>
      <c r="V106" s="31"/>
      <c r="W106" s="65"/>
      <c r="X106" s="107"/>
      <c r="Y106" s="107"/>
    </row>
    <row r="107" spans="1:25" ht="15.75">
      <c r="A107" s="102"/>
      <c r="B107" s="103"/>
      <c r="C107" s="103"/>
      <c r="D107" s="103"/>
      <c r="E107" s="103"/>
      <c r="F107" s="102"/>
      <c r="G107" s="102"/>
      <c r="H107" s="102"/>
      <c r="I107" s="102"/>
      <c r="J107" s="102"/>
      <c r="K107" s="102"/>
      <c r="L107" s="102"/>
      <c r="M107" s="102"/>
      <c r="N107" s="102"/>
      <c r="O107" s="104"/>
      <c r="P107" s="104"/>
      <c r="Q107" s="104"/>
      <c r="R107" s="104"/>
      <c r="S107" s="105"/>
      <c r="T107" s="104"/>
      <c r="U107" s="104"/>
      <c r="V107" s="31"/>
      <c r="W107" s="65"/>
      <c r="X107" s="107"/>
      <c r="Y107" s="107"/>
    </row>
    <row r="108" spans="1:25" ht="15.75">
      <c r="A108" s="23"/>
      <c r="B108" s="22"/>
      <c r="C108" s="22"/>
      <c r="D108" s="22"/>
      <c r="E108" s="22"/>
      <c r="F108" s="23"/>
      <c r="G108" s="23"/>
      <c r="H108" s="23"/>
      <c r="I108" s="23"/>
      <c r="J108" s="23"/>
      <c r="K108" s="23"/>
      <c r="L108" s="23"/>
      <c r="M108" s="23"/>
      <c r="N108" s="23"/>
      <c r="O108" s="24"/>
      <c r="P108" s="24"/>
      <c r="Q108" s="24"/>
      <c r="R108" s="24"/>
      <c r="S108" s="24"/>
      <c r="T108" s="24"/>
      <c r="U108" s="24"/>
      <c r="V108" s="31"/>
      <c r="W108" s="65"/>
      <c r="X108" s="25"/>
      <c r="Y108" s="25"/>
    </row>
    <row r="109" spans="1:25" ht="15.75">
      <c r="A109" s="23"/>
      <c r="B109" s="22"/>
      <c r="C109" s="22"/>
      <c r="D109" s="22"/>
      <c r="E109" s="22"/>
      <c r="F109" s="23"/>
      <c r="G109" s="23"/>
      <c r="H109" s="23"/>
      <c r="I109" s="23"/>
      <c r="J109" s="23"/>
      <c r="K109" s="23"/>
      <c r="L109" s="23"/>
      <c r="M109" s="23"/>
      <c r="N109" s="23"/>
      <c r="O109" s="24"/>
      <c r="P109" s="24"/>
      <c r="Q109" s="24"/>
      <c r="R109" s="24"/>
      <c r="S109" s="24"/>
      <c r="T109" s="24"/>
      <c r="U109" s="24"/>
      <c r="V109" s="31"/>
      <c r="W109" s="65"/>
      <c r="X109" s="25"/>
      <c r="Y109" s="25"/>
    </row>
    <row r="110" spans="1:25" ht="15.75">
      <c r="A110" s="23"/>
      <c r="B110" s="22"/>
      <c r="C110" s="22"/>
      <c r="D110" s="22"/>
      <c r="E110" s="22"/>
      <c r="F110" s="23"/>
      <c r="G110" s="23"/>
      <c r="H110" s="23"/>
      <c r="I110" s="23"/>
      <c r="J110" s="23"/>
      <c r="K110" s="23"/>
      <c r="L110" s="23"/>
      <c r="M110" s="23"/>
      <c r="N110" s="23"/>
      <c r="O110" s="24"/>
      <c r="P110" s="24"/>
      <c r="Q110" s="24"/>
      <c r="R110" s="24"/>
      <c r="S110" s="24"/>
      <c r="T110" s="24"/>
      <c r="U110" s="24"/>
      <c r="V110" s="31"/>
      <c r="W110" s="65"/>
      <c r="X110" s="25"/>
      <c r="Y110" s="25"/>
    </row>
    <row r="111" spans="1:25" ht="15.75">
      <c r="A111" s="23"/>
      <c r="B111" s="22"/>
      <c r="C111" s="22"/>
      <c r="D111" s="22"/>
      <c r="E111" s="22"/>
      <c r="F111" s="23"/>
      <c r="G111" s="23"/>
      <c r="H111" s="23"/>
      <c r="I111" s="23"/>
      <c r="J111" s="23"/>
      <c r="K111" s="23"/>
      <c r="L111" s="23"/>
      <c r="M111" s="23"/>
      <c r="N111" s="23"/>
      <c r="O111" s="24"/>
      <c r="P111" s="24"/>
      <c r="Q111" s="24"/>
      <c r="R111" s="24"/>
      <c r="S111" s="24"/>
      <c r="T111" s="24"/>
      <c r="U111" s="24"/>
      <c r="V111" s="31"/>
      <c r="W111" s="65"/>
      <c r="X111" s="25"/>
      <c r="Y111" s="25"/>
    </row>
    <row r="112" spans="1:25" ht="15.75">
      <c r="A112" s="23"/>
      <c r="B112" s="22"/>
      <c r="C112" s="22"/>
      <c r="D112" s="22"/>
      <c r="E112" s="22"/>
      <c r="F112" s="23"/>
      <c r="G112" s="23"/>
      <c r="H112" s="23"/>
      <c r="I112" s="23"/>
      <c r="J112" s="23"/>
      <c r="K112" s="23"/>
      <c r="L112" s="23"/>
      <c r="M112" s="23"/>
      <c r="N112" s="23"/>
      <c r="O112" s="24"/>
      <c r="P112" s="24"/>
      <c r="Q112" s="24"/>
      <c r="R112" s="24"/>
      <c r="S112" s="24"/>
      <c r="T112" s="24"/>
      <c r="U112" s="24"/>
      <c r="V112" s="31"/>
      <c r="W112" s="65"/>
      <c r="X112" s="25"/>
      <c r="Y112" s="25"/>
    </row>
    <row r="113" spans="1:25" ht="15.75">
      <c r="A113" s="23"/>
      <c r="B113" s="22"/>
      <c r="C113" s="22"/>
      <c r="D113" s="22"/>
      <c r="E113" s="22"/>
      <c r="F113" s="23"/>
      <c r="G113" s="23"/>
      <c r="H113" s="23"/>
      <c r="I113" s="23"/>
      <c r="J113" s="23"/>
      <c r="K113" s="23"/>
      <c r="L113" s="23"/>
      <c r="M113" s="23"/>
      <c r="N113" s="23"/>
      <c r="O113" s="24"/>
      <c r="P113" s="24"/>
      <c r="Q113" s="24"/>
      <c r="R113" s="24"/>
      <c r="S113" s="24"/>
      <c r="T113" s="24"/>
      <c r="U113" s="24"/>
      <c r="V113" s="31"/>
      <c r="W113" s="65"/>
      <c r="X113" s="25"/>
      <c r="Y113" s="25"/>
    </row>
    <row r="114" spans="1:25" ht="15.75">
      <c r="A114" s="23"/>
      <c r="B114" s="22"/>
      <c r="C114" s="22"/>
      <c r="D114" s="22"/>
      <c r="E114" s="22"/>
      <c r="F114" s="23"/>
      <c r="G114" s="23"/>
      <c r="H114" s="23"/>
      <c r="I114" s="23"/>
      <c r="J114" s="23"/>
      <c r="K114" s="23"/>
      <c r="L114" s="23"/>
      <c r="M114" s="23"/>
      <c r="N114" s="23"/>
      <c r="O114" s="24"/>
      <c r="P114" s="24"/>
      <c r="Q114" s="24"/>
      <c r="R114" s="24"/>
      <c r="S114" s="24"/>
      <c r="T114" s="24"/>
      <c r="U114" s="24"/>
      <c r="V114" s="31"/>
      <c r="W114" s="65"/>
      <c r="X114" s="25"/>
      <c r="Y114" s="25"/>
    </row>
    <row r="115" spans="1:25" ht="15.75">
      <c r="A115" s="23"/>
      <c r="B115" s="22"/>
      <c r="C115" s="22"/>
      <c r="D115" s="22"/>
      <c r="E115" s="22"/>
      <c r="F115" s="23"/>
      <c r="G115" s="23"/>
      <c r="H115" s="23"/>
      <c r="I115" s="23"/>
      <c r="J115" s="23"/>
      <c r="K115" s="23"/>
      <c r="L115" s="23"/>
      <c r="M115" s="23"/>
      <c r="N115" s="23"/>
      <c r="O115" s="24"/>
      <c r="P115" s="24"/>
      <c r="Q115" s="24"/>
      <c r="R115" s="24"/>
      <c r="S115" s="24"/>
      <c r="T115" s="24"/>
      <c r="U115" s="24"/>
      <c r="V115" s="31"/>
      <c r="W115" s="65"/>
      <c r="X115" s="25"/>
      <c r="Y115" s="25"/>
    </row>
    <row r="116" spans="1:25" ht="15.75">
      <c r="A116" s="23"/>
      <c r="B116" s="22"/>
      <c r="C116" s="22"/>
      <c r="D116" s="22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4"/>
      <c r="P116" s="24"/>
      <c r="Q116" s="24"/>
      <c r="R116" s="24"/>
      <c r="S116" s="24"/>
      <c r="T116" s="24"/>
      <c r="U116" s="24"/>
      <c r="V116" s="31"/>
      <c r="W116" s="65"/>
      <c r="X116" s="25"/>
      <c r="Y116" s="25"/>
    </row>
    <row r="117" spans="1:25" ht="15.75">
      <c r="A117" s="23"/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3"/>
      <c r="O117" s="24"/>
      <c r="P117" s="24"/>
      <c r="Q117" s="24"/>
      <c r="R117" s="24"/>
      <c r="S117" s="24"/>
      <c r="T117" s="24"/>
      <c r="U117" s="24"/>
      <c r="V117" s="31"/>
      <c r="W117" s="65"/>
      <c r="X117" s="25"/>
      <c r="Y117" s="25"/>
    </row>
    <row r="118" spans="1:25" ht="15.75">
      <c r="A118" s="23"/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3"/>
      <c r="O118" s="24"/>
      <c r="P118" s="24"/>
      <c r="Q118" s="24"/>
      <c r="R118" s="24"/>
      <c r="S118" s="24"/>
      <c r="T118" s="24"/>
      <c r="U118" s="24"/>
      <c r="V118" s="31"/>
      <c r="W118" s="65"/>
      <c r="X118" s="25"/>
      <c r="Y118" s="25"/>
    </row>
    <row r="119" spans="1:25" ht="15.75">
      <c r="A119" s="23"/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3"/>
      <c r="O119" s="24"/>
      <c r="P119" s="24"/>
      <c r="Q119" s="24"/>
      <c r="R119" s="24"/>
      <c r="S119" s="24"/>
      <c r="T119" s="24"/>
      <c r="U119" s="24"/>
      <c r="V119" s="31"/>
      <c r="W119" s="65"/>
      <c r="X119" s="25"/>
      <c r="Y119" s="25"/>
    </row>
    <row r="120" spans="1:25" ht="15.75">
      <c r="A120" s="23"/>
      <c r="B120" s="22"/>
      <c r="C120" s="22"/>
      <c r="D120" s="22"/>
      <c r="E120" s="22"/>
      <c r="F120" s="23"/>
      <c r="G120" s="23"/>
      <c r="H120" s="23"/>
      <c r="I120" s="23"/>
      <c r="J120" s="23"/>
      <c r="K120" s="23"/>
      <c r="L120" s="23"/>
      <c r="M120" s="23"/>
      <c r="N120" s="23"/>
      <c r="O120" s="24"/>
      <c r="P120" s="24"/>
      <c r="Q120" s="24"/>
      <c r="R120" s="24"/>
      <c r="S120" s="24"/>
      <c r="T120" s="24"/>
      <c r="U120" s="24"/>
      <c r="V120" s="31"/>
      <c r="W120" s="65"/>
      <c r="X120" s="25"/>
      <c r="Y120" s="25"/>
    </row>
    <row r="121" spans="1:25" ht="15.75">
      <c r="A121" s="23"/>
      <c r="B121" s="22"/>
      <c r="C121" s="22"/>
      <c r="D121" s="22"/>
      <c r="E121" s="22"/>
      <c r="F121" s="23"/>
      <c r="G121" s="23"/>
      <c r="H121" s="23"/>
      <c r="I121" s="23"/>
      <c r="J121" s="23"/>
      <c r="K121" s="23"/>
      <c r="L121" s="23"/>
      <c r="M121" s="23"/>
      <c r="N121" s="23"/>
      <c r="O121" s="24"/>
      <c r="P121" s="24"/>
      <c r="Q121" s="24"/>
      <c r="R121" s="24"/>
      <c r="S121" s="24"/>
      <c r="T121" s="24"/>
      <c r="U121" s="24"/>
      <c r="V121" s="31"/>
      <c r="W121" s="65"/>
      <c r="X121" s="25"/>
      <c r="Y121" s="25"/>
    </row>
    <row r="122" spans="1:25" ht="15.75">
      <c r="A122" s="23"/>
      <c r="B122" s="22"/>
      <c r="C122" s="22"/>
      <c r="D122" s="22"/>
      <c r="E122" s="22"/>
      <c r="F122" s="23"/>
      <c r="G122" s="23"/>
      <c r="H122" s="23"/>
      <c r="I122" s="23"/>
      <c r="J122" s="23"/>
      <c r="K122" s="23"/>
      <c r="L122" s="23"/>
      <c r="M122" s="23"/>
      <c r="N122" s="23"/>
      <c r="O122" s="24"/>
      <c r="P122" s="24"/>
      <c r="Q122" s="24"/>
      <c r="R122" s="24"/>
      <c r="S122" s="24"/>
      <c r="T122" s="24"/>
      <c r="U122" s="24"/>
      <c r="V122" s="31"/>
      <c r="W122" s="65"/>
      <c r="X122" s="25"/>
      <c r="Y122" s="25"/>
    </row>
    <row r="123" spans="1:25" ht="15.75">
      <c r="A123" s="23"/>
      <c r="B123" s="22"/>
      <c r="C123" s="22"/>
      <c r="D123" s="22"/>
      <c r="E123" s="22"/>
      <c r="F123" s="23"/>
      <c r="G123" s="23"/>
      <c r="H123" s="23"/>
      <c r="I123" s="23"/>
      <c r="J123" s="23"/>
      <c r="K123" s="23"/>
      <c r="L123" s="23"/>
      <c r="M123" s="23"/>
      <c r="N123" s="23"/>
      <c r="O123" s="24"/>
      <c r="P123" s="24"/>
      <c r="Q123" s="24"/>
      <c r="R123" s="24"/>
      <c r="S123" s="24"/>
      <c r="T123" s="24"/>
      <c r="U123" s="24"/>
      <c r="V123" s="31"/>
      <c r="W123" s="65"/>
      <c r="X123" s="25"/>
      <c r="Y123" s="25"/>
    </row>
    <row r="124" spans="1:25" ht="15.75">
      <c r="A124" s="23"/>
      <c r="B124" s="22"/>
      <c r="C124" s="22"/>
      <c r="D124" s="22"/>
      <c r="E124" s="22"/>
      <c r="F124" s="23"/>
      <c r="G124" s="23"/>
      <c r="H124" s="23"/>
      <c r="I124" s="23"/>
      <c r="J124" s="23"/>
      <c r="K124" s="23"/>
      <c r="L124" s="23"/>
      <c r="M124" s="23"/>
      <c r="N124" s="23"/>
      <c r="O124" s="24"/>
      <c r="P124" s="24"/>
      <c r="Q124" s="24"/>
      <c r="R124" s="24"/>
      <c r="S124" s="24"/>
      <c r="T124" s="24"/>
      <c r="U124" s="24"/>
      <c r="V124" s="31"/>
      <c r="W124" s="65"/>
      <c r="X124" s="25"/>
      <c r="Y124" s="25"/>
    </row>
    <row r="125" spans="1:25" ht="15.75">
      <c r="A125" s="23"/>
      <c r="B125" s="22"/>
      <c r="C125" s="22"/>
      <c r="D125" s="22"/>
      <c r="E125" s="22"/>
      <c r="F125" s="23"/>
      <c r="G125" s="23"/>
      <c r="H125" s="23"/>
      <c r="I125" s="23"/>
      <c r="J125" s="23"/>
      <c r="K125" s="23"/>
      <c r="L125" s="23"/>
      <c r="M125" s="23"/>
      <c r="N125" s="23"/>
      <c r="O125" s="24"/>
      <c r="P125" s="24"/>
      <c r="Q125" s="24"/>
      <c r="R125" s="24"/>
      <c r="S125" s="24"/>
      <c r="T125" s="24"/>
      <c r="U125" s="24"/>
      <c r="V125" s="31"/>
      <c r="W125" s="65"/>
      <c r="X125" s="25"/>
      <c r="Y125" s="25"/>
    </row>
    <row r="126" spans="1:25" ht="15.75">
      <c r="A126" s="23"/>
      <c r="B126" s="22"/>
      <c r="C126" s="22"/>
      <c r="D126" s="22"/>
      <c r="E126" s="22"/>
      <c r="F126" s="23"/>
      <c r="G126" s="23"/>
      <c r="H126" s="23"/>
      <c r="I126" s="23"/>
      <c r="J126" s="23"/>
      <c r="K126" s="23"/>
      <c r="L126" s="23"/>
      <c r="M126" s="23"/>
      <c r="N126" s="23"/>
      <c r="O126" s="24"/>
      <c r="P126" s="24"/>
      <c r="Q126" s="24"/>
      <c r="R126" s="24"/>
      <c r="S126" s="24"/>
      <c r="T126" s="24"/>
      <c r="U126" s="24"/>
      <c r="V126" s="31"/>
      <c r="W126" s="65"/>
      <c r="X126" s="25"/>
      <c r="Y126" s="25"/>
    </row>
    <row r="127" spans="1:25" ht="15.75">
      <c r="A127" s="23"/>
      <c r="B127" s="22"/>
      <c r="C127" s="22"/>
      <c r="D127" s="22"/>
      <c r="E127" s="22"/>
      <c r="F127" s="23"/>
      <c r="G127" s="23"/>
      <c r="H127" s="23"/>
      <c r="I127" s="23"/>
      <c r="J127" s="23"/>
      <c r="K127" s="23"/>
      <c r="L127" s="23"/>
      <c r="M127" s="23"/>
      <c r="N127" s="23"/>
      <c r="O127" s="24"/>
      <c r="P127" s="24"/>
      <c r="Q127" s="24"/>
      <c r="R127" s="24"/>
      <c r="S127" s="24"/>
      <c r="T127" s="24"/>
      <c r="U127" s="24"/>
      <c r="V127" s="31"/>
      <c r="W127" s="65"/>
      <c r="X127" s="25"/>
      <c r="Y127" s="25"/>
    </row>
    <row r="128" spans="1:25" ht="15.75">
      <c r="A128" s="23"/>
      <c r="B128" s="22"/>
      <c r="C128" s="22"/>
      <c r="D128" s="22"/>
      <c r="E128" s="22"/>
      <c r="F128" s="23"/>
      <c r="G128" s="23"/>
      <c r="H128" s="23"/>
      <c r="I128" s="23"/>
      <c r="J128" s="23"/>
      <c r="K128" s="23"/>
      <c r="L128" s="23"/>
      <c r="M128" s="23"/>
      <c r="N128" s="23"/>
      <c r="O128" s="24"/>
      <c r="P128" s="24"/>
      <c r="Q128" s="24"/>
      <c r="R128" s="24"/>
      <c r="S128" s="24"/>
      <c r="T128" s="24"/>
      <c r="U128" s="24"/>
      <c r="V128" s="31"/>
      <c r="W128" s="65"/>
      <c r="X128" s="25"/>
      <c r="Y128" s="25"/>
    </row>
    <row r="129" spans="1:25" ht="15.75">
      <c r="A129" s="23"/>
      <c r="B129" s="22"/>
      <c r="C129" s="22"/>
      <c r="D129" s="22"/>
      <c r="E129" s="22"/>
      <c r="F129" s="23"/>
      <c r="G129" s="23"/>
      <c r="H129" s="23"/>
      <c r="I129" s="23"/>
      <c r="J129" s="23"/>
      <c r="K129" s="23"/>
      <c r="L129" s="23"/>
      <c r="M129" s="23"/>
      <c r="N129" s="23"/>
      <c r="O129" s="24"/>
      <c r="P129" s="24"/>
      <c r="Q129" s="24"/>
      <c r="R129" s="24"/>
      <c r="S129" s="24"/>
      <c r="T129" s="24"/>
      <c r="U129" s="24"/>
      <c r="V129" s="24"/>
      <c r="W129" s="65"/>
      <c r="X129" s="25"/>
      <c r="Y129" s="25"/>
    </row>
    <row r="130" spans="1:25" ht="15.75">
      <c r="A130" s="25"/>
      <c r="B130" s="26"/>
      <c r="C130" s="26"/>
      <c r="D130" s="26"/>
      <c r="E130" s="26"/>
      <c r="F130" s="27"/>
      <c r="G130" s="27"/>
      <c r="H130" s="27"/>
      <c r="I130" s="25"/>
      <c r="J130" s="25"/>
      <c r="K130" s="25"/>
      <c r="L130" s="23"/>
      <c r="M130" s="23"/>
      <c r="N130" s="25"/>
      <c r="O130" s="28"/>
      <c r="P130" s="28"/>
      <c r="Q130" s="28"/>
      <c r="R130" s="28"/>
      <c r="S130" s="28"/>
      <c r="T130" s="28"/>
      <c r="U130" s="28"/>
      <c r="V130" s="28"/>
      <c r="W130" s="65"/>
      <c r="X130" s="25"/>
      <c r="Y130" s="25"/>
    </row>
    <row r="131" spans="1:25" ht="15.75">
      <c r="A131" s="25"/>
      <c r="B131" s="26"/>
      <c r="C131" s="26"/>
      <c r="D131" s="26"/>
      <c r="E131" s="26"/>
      <c r="F131" s="27"/>
      <c r="G131" s="27"/>
      <c r="H131" s="27"/>
      <c r="I131" s="25"/>
      <c r="J131" s="25"/>
      <c r="K131" s="25"/>
      <c r="L131" s="23"/>
      <c r="M131" s="23"/>
      <c r="N131" s="25"/>
      <c r="O131" s="28"/>
      <c r="P131" s="28"/>
      <c r="Q131" s="28"/>
      <c r="R131" s="28"/>
      <c r="S131" s="28"/>
      <c r="T131" s="28"/>
      <c r="U131" s="28"/>
      <c r="V131" s="28"/>
      <c r="W131" s="65"/>
      <c r="X131" s="25"/>
      <c r="Y131" s="25"/>
    </row>
    <row r="132" spans="1:25" ht="15.75">
      <c r="A132" s="25"/>
      <c r="B132" s="26"/>
      <c r="C132" s="26"/>
      <c r="D132" s="26"/>
      <c r="E132" s="26"/>
      <c r="F132" s="27"/>
      <c r="G132" s="27"/>
      <c r="H132" s="27"/>
      <c r="I132" s="25"/>
      <c r="J132" s="25"/>
      <c r="K132" s="25"/>
      <c r="L132" s="23"/>
      <c r="M132" s="23"/>
      <c r="N132" s="25"/>
      <c r="O132" s="28"/>
      <c r="P132" s="28"/>
      <c r="Q132" s="28"/>
      <c r="R132" s="28"/>
      <c r="S132" s="28"/>
      <c r="T132" s="28"/>
      <c r="U132" s="28"/>
      <c r="V132" s="28"/>
      <c r="W132" s="65"/>
      <c r="X132" s="25"/>
      <c r="Y132" s="25"/>
    </row>
    <row r="133" spans="1:25" ht="15.75">
      <c r="A133" s="25"/>
      <c r="B133" s="26"/>
      <c r="C133" s="26"/>
      <c r="D133" s="26"/>
      <c r="E133" s="26"/>
      <c r="F133" s="27"/>
      <c r="G133" s="27"/>
      <c r="H133" s="27"/>
      <c r="I133" s="25"/>
      <c r="J133" s="25"/>
      <c r="K133" s="25"/>
      <c r="L133" s="23"/>
      <c r="M133" s="23"/>
      <c r="N133" s="25"/>
      <c r="O133" s="28"/>
      <c r="P133" s="28"/>
      <c r="Q133" s="28"/>
      <c r="R133" s="28"/>
      <c r="S133" s="28"/>
      <c r="T133" s="28"/>
      <c r="U133" s="28"/>
      <c r="V133" s="28"/>
      <c r="W133" s="65"/>
      <c r="X133" s="25"/>
      <c r="Y133" s="25"/>
    </row>
    <row r="134" spans="1:25" ht="15.75">
      <c r="A134" s="25"/>
      <c r="B134" s="26"/>
      <c r="C134" s="26"/>
      <c r="D134" s="26"/>
      <c r="E134" s="26"/>
      <c r="F134" s="27"/>
      <c r="G134" s="27"/>
      <c r="H134" s="27"/>
      <c r="I134" s="25"/>
      <c r="J134" s="25"/>
      <c r="K134" s="25"/>
      <c r="L134" s="23"/>
      <c r="M134" s="23"/>
      <c r="N134" s="25"/>
      <c r="O134" s="28"/>
      <c r="P134" s="28"/>
      <c r="Q134" s="28"/>
      <c r="R134" s="28"/>
      <c r="S134" s="28"/>
      <c r="T134" s="28"/>
      <c r="U134" s="28"/>
      <c r="V134" s="28"/>
      <c r="W134" s="65"/>
      <c r="X134" s="25"/>
      <c r="Y134" s="25"/>
    </row>
    <row r="135" spans="1:25" ht="15.75">
      <c r="A135" s="25"/>
      <c r="B135" s="26"/>
      <c r="C135" s="26"/>
      <c r="D135" s="26"/>
      <c r="E135" s="26"/>
      <c r="F135" s="27"/>
      <c r="G135" s="27"/>
      <c r="H135" s="27"/>
      <c r="I135" s="25"/>
      <c r="J135" s="25"/>
      <c r="K135" s="25"/>
      <c r="L135" s="23"/>
      <c r="M135" s="23"/>
      <c r="N135" s="25"/>
      <c r="O135" s="28"/>
      <c r="P135" s="28"/>
      <c r="Q135" s="28"/>
      <c r="R135" s="28"/>
      <c r="S135" s="28"/>
      <c r="T135" s="28"/>
      <c r="U135" s="28"/>
      <c r="V135" s="28"/>
      <c r="W135" s="65"/>
      <c r="X135" s="25"/>
      <c r="Y135" s="25"/>
    </row>
    <row r="136" spans="1:25" ht="15.75">
      <c r="A136" s="25"/>
      <c r="B136" s="26"/>
      <c r="C136" s="26"/>
      <c r="D136" s="26"/>
      <c r="E136" s="26"/>
      <c r="F136" s="27"/>
      <c r="G136" s="27"/>
      <c r="H136" s="27"/>
      <c r="I136" s="25"/>
      <c r="J136" s="25"/>
      <c r="K136" s="25"/>
      <c r="L136" s="23"/>
      <c r="M136" s="23"/>
      <c r="N136" s="25"/>
      <c r="O136" s="28"/>
      <c r="P136" s="28"/>
      <c r="Q136" s="28"/>
      <c r="R136" s="28"/>
      <c r="S136" s="28"/>
      <c r="T136" s="28"/>
      <c r="U136" s="28"/>
      <c r="V136" s="28"/>
      <c r="W136" s="65"/>
      <c r="X136" s="25"/>
      <c r="Y136" s="25"/>
    </row>
    <row r="137" spans="1:25" ht="15.75">
      <c r="A137" s="25"/>
      <c r="B137" s="26"/>
      <c r="C137" s="26"/>
      <c r="D137" s="26"/>
      <c r="E137" s="26"/>
      <c r="F137" s="27"/>
      <c r="G137" s="27"/>
      <c r="H137" s="27"/>
      <c r="I137" s="25"/>
      <c r="J137" s="25"/>
      <c r="K137" s="25"/>
      <c r="L137" s="23"/>
      <c r="M137" s="23"/>
      <c r="N137" s="25"/>
      <c r="O137" s="28"/>
      <c r="P137" s="28"/>
      <c r="Q137" s="28"/>
      <c r="R137" s="28"/>
      <c r="S137" s="28"/>
      <c r="T137" s="28"/>
      <c r="U137" s="28"/>
      <c r="V137" s="28"/>
      <c r="W137" s="65"/>
      <c r="X137" s="25"/>
      <c r="Y137" s="25"/>
    </row>
    <row r="138" spans="1:25" ht="15.75">
      <c r="A138" s="25"/>
      <c r="B138" s="26"/>
      <c r="C138" s="26"/>
      <c r="D138" s="26"/>
      <c r="E138" s="26"/>
      <c r="F138" s="27"/>
      <c r="G138" s="27"/>
      <c r="H138" s="27"/>
      <c r="I138" s="25"/>
      <c r="J138" s="25"/>
      <c r="K138" s="25"/>
      <c r="L138" s="23"/>
      <c r="M138" s="23"/>
      <c r="N138" s="25"/>
      <c r="O138" s="28"/>
      <c r="P138" s="28"/>
      <c r="Q138" s="28"/>
      <c r="R138" s="28"/>
      <c r="S138" s="28"/>
      <c r="T138" s="28"/>
      <c r="U138" s="28"/>
      <c r="V138" s="28"/>
      <c r="W138" s="65"/>
      <c r="X138" s="25"/>
      <c r="Y138" s="25"/>
    </row>
    <row r="139" spans="1:25" ht="15.75">
      <c r="A139" s="25"/>
      <c r="B139" s="26"/>
      <c r="C139" s="26"/>
      <c r="D139" s="26"/>
      <c r="E139" s="26"/>
      <c r="F139" s="27"/>
      <c r="G139" s="27"/>
      <c r="H139" s="27"/>
      <c r="I139" s="25"/>
      <c r="J139" s="25"/>
      <c r="K139" s="25"/>
      <c r="L139" s="23"/>
      <c r="M139" s="23"/>
      <c r="N139" s="25"/>
      <c r="O139" s="28"/>
      <c r="P139" s="28"/>
      <c r="Q139" s="28"/>
      <c r="R139" s="28"/>
      <c r="S139" s="28"/>
      <c r="T139" s="28"/>
      <c r="U139" s="28"/>
      <c r="V139" s="28"/>
      <c r="W139" s="65"/>
      <c r="X139" s="25"/>
      <c r="Y139" s="25"/>
    </row>
    <row r="140" spans="1:25" ht="15.75">
      <c r="A140" s="25"/>
      <c r="B140" s="26"/>
      <c r="C140" s="26"/>
      <c r="D140" s="26"/>
      <c r="E140" s="26"/>
      <c r="F140" s="27"/>
      <c r="G140" s="27"/>
      <c r="H140" s="27"/>
      <c r="I140" s="25"/>
      <c r="J140" s="25"/>
      <c r="K140" s="25"/>
      <c r="L140" s="23"/>
      <c r="M140" s="23"/>
      <c r="N140" s="25"/>
      <c r="O140" s="28"/>
      <c r="P140" s="28"/>
      <c r="Q140" s="28"/>
      <c r="R140" s="28"/>
      <c r="S140" s="28"/>
      <c r="T140" s="28"/>
      <c r="U140" s="28"/>
      <c r="V140" s="28"/>
      <c r="W140" s="65"/>
      <c r="X140" s="25"/>
      <c r="Y140" s="25"/>
    </row>
    <row r="141" spans="1:25" ht="15.75">
      <c r="A141" s="25"/>
      <c r="B141" s="26"/>
      <c r="C141" s="26"/>
      <c r="D141" s="26"/>
      <c r="E141" s="26"/>
      <c r="F141" s="27"/>
      <c r="G141" s="27"/>
      <c r="H141" s="27"/>
      <c r="I141" s="25"/>
      <c r="J141" s="25"/>
      <c r="K141" s="25"/>
      <c r="L141" s="23"/>
      <c r="M141" s="23"/>
      <c r="N141" s="25"/>
      <c r="O141" s="28"/>
      <c r="P141" s="28"/>
      <c r="Q141" s="28"/>
      <c r="R141" s="28"/>
      <c r="S141" s="28"/>
      <c r="T141" s="28"/>
      <c r="U141" s="28"/>
      <c r="V141" s="28"/>
      <c r="W141" s="65"/>
      <c r="X141" s="25"/>
      <c r="Y141" s="25"/>
    </row>
    <row r="142" spans="1:25" ht="15.75">
      <c r="A142" s="25"/>
      <c r="B142" s="26"/>
      <c r="C142" s="26"/>
      <c r="D142" s="26"/>
      <c r="E142" s="26"/>
      <c r="F142" s="27"/>
      <c r="G142" s="27"/>
      <c r="H142" s="27"/>
      <c r="I142" s="25"/>
      <c r="J142" s="25"/>
      <c r="K142" s="25"/>
      <c r="L142" s="23"/>
      <c r="M142" s="23"/>
      <c r="N142" s="25"/>
      <c r="O142" s="28"/>
      <c r="P142" s="28"/>
      <c r="Q142" s="28"/>
      <c r="R142" s="28"/>
      <c r="S142" s="28"/>
      <c r="T142" s="28"/>
      <c r="U142" s="28"/>
      <c r="V142" s="28"/>
      <c r="W142" s="65"/>
      <c r="X142" s="25"/>
      <c r="Y142" s="25"/>
    </row>
    <row r="143" spans="1:25" ht="15.75">
      <c r="A143" s="25"/>
      <c r="B143" s="26"/>
      <c r="C143" s="26"/>
      <c r="D143" s="26"/>
      <c r="E143" s="26"/>
      <c r="F143" s="27"/>
      <c r="G143" s="27"/>
      <c r="H143" s="27"/>
      <c r="I143" s="25"/>
      <c r="J143" s="25"/>
      <c r="K143" s="25"/>
      <c r="L143" s="23"/>
      <c r="M143" s="23"/>
      <c r="N143" s="25"/>
      <c r="O143" s="28"/>
      <c r="P143" s="28"/>
      <c r="Q143" s="28"/>
      <c r="R143" s="28"/>
      <c r="S143" s="28"/>
      <c r="T143" s="28"/>
      <c r="U143" s="28"/>
      <c r="V143" s="28"/>
      <c r="W143" s="65"/>
      <c r="X143" s="25"/>
      <c r="Y143" s="25"/>
    </row>
    <row r="144" spans="1:25" ht="15.75">
      <c r="A144" s="25"/>
      <c r="B144" s="26"/>
      <c r="C144" s="26"/>
      <c r="D144" s="26"/>
      <c r="E144" s="26"/>
      <c r="F144" s="27"/>
      <c r="G144" s="27"/>
      <c r="H144" s="27"/>
      <c r="I144" s="25"/>
      <c r="J144" s="25"/>
      <c r="K144" s="25"/>
      <c r="L144" s="23"/>
      <c r="M144" s="23"/>
      <c r="N144" s="25"/>
      <c r="O144" s="28"/>
      <c r="P144" s="28"/>
      <c r="Q144" s="28"/>
      <c r="R144" s="28"/>
      <c r="S144" s="28"/>
      <c r="T144" s="28"/>
      <c r="U144" s="28"/>
      <c r="V144" s="28"/>
      <c r="W144" s="65"/>
      <c r="X144" s="25"/>
      <c r="Y144" s="25"/>
    </row>
    <row r="145" spans="1:25" ht="15.75">
      <c r="A145" s="25"/>
      <c r="B145" s="26"/>
      <c r="C145" s="26"/>
      <c r="D145" s="26"/>
      <c r="E145" s="26"/>
      <c r="F145" s="27"/>
      <c r="G145" s="27"/>
      <c r="H145" s="27"/>
      <c r="I145" s="25"/>
      <c r="J145" s="25"/>
      <c r="K145" s="25"/>
      <c r="L145" s="23"/>
      <c r="M145" s="23"/>
      <c r="N145" s="25"/>
      <c r="O145" s="28"/>
      <c r="P145" s="28"/>
      <c r="Q145" s="28"/>
      <c r="R145" s="28"/>
      <c r="S145" s="28"/>
      <c r="T145" s="28"/>
      <c r="U145" s="28"/>
      <c r="V145" s="28"/>
      <c r="W145" s="65"/>
      <c r="X145" s="25"/>
      <c r="Y145" s="25"/>
    </row>
    <row r="146" spans="1:25" ht="15.75">
      <c r="A146" s="25"/>
      <c r="B146" s="26"/>
      <c r="C146" s="26"/>
      <c r="D146" s="26"/>
      <c r="E146" s="26"/>
      <c r="F146" s="27"/>
      <c r="G146" s="27"/>
      <c r="H146" s="27"/>
      <c r="I146" s="25"/>
      <c r="J146" s="25"/>
      <c r="K146" s="25"/>
      <c r="L146" s="23"/>
      <c r="M146" s="23"/>
      <c r="N146" s="25"/>
      <c r="O146" s="28"/>
      <c r="P146" s="28"/>
      <c r="Q146" s="28"/>
      <c r="R146" s="28"/>
      <c r="S146" s="28"/>
      <c r="T146" s="28"/>
      <c r="U146" s="28"/>
      <c r="V146" s="28"/>
      <c r="W146" s="65"/>
      <c r="X146" s="25"/>
      <c r="Y146" s="25"/>
    </row>
    <row r="147" spans="1:25" ht="15.75">
      <c r="A147" s="25"/>
      <c r="B147" s="26"/>
      <c r="C147" s="26"/>
      <c r="D147" s="26"/>
      <c r="E147" s="26"/>
      <c r="F147" s="27"/>
      <c r="G147" s="27"/>
      <c r="H147" s="27"/>
      <c r="I147" s="25"/>
      <c r="J147" s="25"/>
      <c r="K147" s="25"/>
      <c r="L147" s="23"/>
      <c r="M147" s="23"/>
      <c r="N147" s="25"/>
      <c r="O147" s="28"/>
      <c r="P147" s="28"/>
      <c r="Q147" s="28"/>
      <c r="R147" s="28"/>
      <c r="S147" s="28"/>
      <c r="T147" s="28"/>
      <c r="U147" s="28"/>
      <c r="V147" s="28"/>
      <c r="W147" s="65"/>
      <c r="X147" s="25"/>
      <c r="Y147" s="25"/>
    </row>
    <row r="148" spans="1:25" ht="15.75">
      <c r="A148" s="25"/>
      <c r="B148" s="26"/>
      <c r="C148" s="26"/>
      <c r="D148" s="26"/>
      <c r="E148" s="26"/>
      <c r="F148" s="27"/>
      <c r="G148" s="27"/>
      <c r="H148" s="27"/>
      <c r="I148" s="25"/>
      <c r="J148" s="25"/>
      <c r="K148" s="25"/>
      <c r="L148" s="23"/>
      <c r="M148" s="23"/>
      <c r="N148" s="25"/>
      <c r="O148" s="28"/>
      <c r="P148" s="28"/>
      <c r="Q148" s="28"/>
      <c r="R148" s="28"/>
      <c r="S148" s="28"/>
      <c r="T148" s="28"/>
      <c r="U148" s="28"/>
      <c r="V148" s="28"/>
      <c r="W148" s="65"/>
      <c r="X148" s="25"/>
      <c r="Y148" s="25"/>
    </row>
    <row r="149" spans="1:25" ht="15.75">
      <c r="A149" s="25"/>
      <c r="B149" s="26"/>
      <c r="C149" s="26"/>
      <c r="D149" s="26"/>
      <c r="E149" s="26"/>
      <c r="F149" s="27"/>
      <c r="G149" s="27"/>
      <c r="H149" s="27"/>
      <c r="I149" s="25"/>
      <c r="J149" s="25"/>
      <c r="K149" s="25"/>
      <c r="L149" s="23"/>
      <c r="M149" s="23"/>
      <c r="N149" s="25"/>
      <c r="O149" s="28"/>
      <c r="P149" s="28"/>
      <c r="Q149" s="28"/>
      <c r="R149" s="28"/>
      <c r="S149" s="28"/>
      <c r="T149" s="28"/>
      <c r="U149" s="28"/>
      <c r="V149" s="28"/>
      <c r="W149" s="65"/>
      <c r="X149" s="25"/>
      <c r="Y149" s="25"/>
    </row>
    <row r="150" spans="1:25" ht="15.75">
      <c r="A150" s="25"/>
      <c r="B150" s="26"/>
      <c r="C150" s="26"/>
      <c r="D150" s="26"/>
      <c r="E150" s="26"/>
      <c r="F150" s="27"/>
      <c r="G150" s="27"/>
      <c r="H150" s="27"/>
      <c r="I150" s="25"/>
      <c r="J150" s="25"/>
      <c r="K150" s="25"/>
      <c r="L150" s="23"/>
      <c r="M150" s="23"/>
      <c r="N150" s="25"/>
      <c r="O150" s="28"/>
      <c r="P150" s="28"/>
      <c r="Q150" s="28"/>
      <c r="R150" s="28"/>
      <c r="S150" s="28"/>
      <c r="T150" s="28"/>
      <c r="U150" s="28"/>
      <c r="V150" s="28"/>
      <c r="W150" s="65"/>
      <c r="X150" s="25"/>
      <c r="Y150" s="25"/>
    </row>
    <row r="151" spans="1:25" ht="15.75">
      <c r="A151" s="25"/>
      <c r="B151" s="26"/>
      <c r="C151" s="26"/>
      <c r="D151" s="26"/>
      <c r="E151" s="26"/>
      <c r="F151" s="27"/>
      <c r="G151" s="27"/>
      <c r="H151" s="27"/>
      <c r="I151" s="25"/>
      <c r="J151" s="25"/>
      <c r="K151" s="25"/>
      <c r="L151" s="23"/>
      <c r="M151" s="23"/>
      <c r="N151" s="25"/>
      <c r="O151" s="28"/>
      <c r="P151" s="28"/>
      <c r="Q151" s="28"/>
      <c r="R151" s="28"/>
      <c r="S151" s="28"/>
      <c r="T151" s="28"/>
      <c r="U151" s="28"/>
      <c r="V151" s="28"/>
      <c r="W151" s="65"/>
      <c r="X151" s="25"/>
      <c r="Y151" s="25"/>
    </row>
    <row r="152" spans="1:25" ht="15.75">
      <c r="A152" s="25"/>
      <c r="B152" s="26"/>
      <c r="C152" s="26"/>
      <c r="D152" s="26"/>
      <c r="E152" s="26"/>
      <c r="F152" s="27"/>
      <c r="G152" s="27"/>
      <c r="H152" s="27"/>
      <c r="I152" s="25"/>
      <c r="J152" s="25"/>
      <c r="K152" s="25"/>
      <c r="L152" s="23"/>
      <c r="M152" s="23"/>
      <c r="N152" s="25"/>
      <c r="O152" s="28"/>
      <c r="P152" s="28"/>
      <c r="Q152" s="28"/>
      <c r="R152" s="28"/>
      <c r="S152" s="28"/>
      <c r="T152" s="28"/>
      <c r="U152" s="28"/>
      <c r="V152" s="28"/>
      <c r="W152" s="65"/>
      <c r="X152" s="25"/>
      <c r="Y152" s="25"/>
    </row>
    <row r="153" spans="1:25" ht="15.75">
      <c r="A153" s="25"/>
      <c r="B153" s="26"/>
      <c r="C153" s="26"/>
      <c r="D153" s="26"/>
      <c r="E153" s="26"/>
      <c r="F153" s="27"/>
      <c r="G153" s="27"/>
      <c r="H153" s="27"/>
      <c r="I153" s="25"/>
      <c r="J153" s="25"/>
      <c r="K153" s="25"/>
      <c r="L153" s="23"/>
      <c r="M153" s="23"/>
      <c r="N153" s="25"/>
      <c r="O153" s="28"/>
      <c r="P153" s="28"/>
      <c r="Q153" s="28"/>
      <c r="R153" s="28"/>
      <c r="S153" s="28"/>
      <c r="T153" s="28"/>
      <c r="U153" s="28"/>
      <c r="V153" s="28"/>
      <c r="W153" s="65"/>
      <c r="X153" s="25"/>
      <c r="Y153" s="25"/>
    </row>
    <row r="154" spans="1:25" ht="15.75">
      <c r="A154" s="25"/>
      <c r="B154" s="26"/>
      <c r="C154" s="26"/>
      <c r="D154" s="26"/>
      <c r="E154" s="26"/>
      <c r="F154" s="27"/>
      <c r="G154" s="27"/>
      <c r="H154" s="27"/>
      <c r="I154" s="25"/>
      <c r="J154" s="25"/>
      <c r="K154" s="25"/>
      <c r="L154" s="23"/>
      <c r="M154" s="23"/>
      <c r="N154" s="25"/>
      <c r="O154" s="28"/>
      <c r="P154" s="28"/>
      <c r="Q154" s="28"/>
      <c r="R154" s="28"/>
      <c r="S154" s="28"/>
      <c r="T154" s="28"/>
      <c r="U154" s="28"/>
      <c r="V154" s="28"/>
      <c r="W154" s="65"/>
      <c r="X154" s="25"/>
      <c r="Y154" s="25"/>
    </row>
    <row r="155" spans="1:25" ht="15.75">
      <c r="A155" s="25"/>
      <c r="B155" s="26"/>
      <c r="C155" s="26"/>
      <c r="D155" s="26"/>
      <c r="E155" s="26"/>
      <c r="F155" s="27"/>
      <c r="G155" s="27"/>
      <c r="H155" s="27"/>
      <c r="I155" s="25"/>
      <c r="J155" s="25"/>
      <c r="K155" s="25"/>
      <c r="L155" s="23"/>
      <c r="M155" s="23"/>
      <c r="N155" s="25"/>
      <c r="O155" s="28"/>
      <c r="P155" s="28"/>
      <c r="Q155" s="28"/>
      <c r="R155" s="28"/>
      <c r="S155" s="28"/>
      <c r="T155" s="28"/>
      <c r="U155" s="28"/>
      <c r="V155" s="28"/>
      <c r="W155" s="65"/>
      <c r="X155" s="25"/>
      <c r="Y155" s="25"/>
    </row>
    <row r="156" spans="1:25" ht="15.75">
      <c r="A156" s="25"/>
      <c r="B156" s="26"/>
      <c r="C156" s="26"/>
      <c r="D156" s="26"/>
      <c r="E156" s="26"/>
      <c r="F156" s="27"/>
      <c r="G156" s="27"/>
      <c r="H156" s="27"/>
      <c r="I156" s="25"/>
      <c r="J156" s="25"/>
      <c r="K156" s="25"/>
      <c r="L156" s="23"/>
      <c r="M156" s="23"/>
      <c r="N156" s="25"/>
      <c r="O156" s="28"/>
      <c r="P156" s="28"/>
      <c r="Q156" s="28"/>
      <c r="R156" s="28"/>
      <c r="S156" s="28"/>
      <c r="T156" s="28"/>
      <c r="U156" s="28"/>
      <c r="V156" s="28"/>
      <c r="W156" s="65"/>
      <c r="X156" s="25"/>
      <c r="Y156" s="25"/>
    </row>
    <row r="157" spans="1:25" ht="15.75">
      <c r="A157" s="25"/>
      <c r="B157" s="26"/>
      <c r="C157" s="26"/>
      <c r="D157" s="26"/>
      <c r="E157" s="26"/>
      <c r="F157" s="27"/>
      <c r="G157" s="27"/>
      <c r="H157" s="27"/>
      <c r="I157" s="25"/>
      <c r="J157" s="25"/>
      <c r="K157" s="25"/>
      <c r="L157" s="23"/>
      <c r="M157" s="23"/>
      <c r="N157" s="25"/>
      <c r="O157" s="28"/>
      <c r="P157" s="28"/>
      <c r="Q157" s="28"/>
      <c r="R157" s="28"/>
      <c r="S157" s="28"/>
      <c r="T157" s="28"/>
      <c r="U157" s="28"/>
      <c r="V157" s="28"/>
      <c r="W157" s="65"/>
      <c r="X157" s="25"/>
      <c r="Y157" s="25"/>
    </row>
    <row r="158" spans="1:25" ht="15.75">
      <c r="A158" s="25"/>
      <c r="B158" s="26"/>
      <c r="C158" s="26"/>
      <c r="D158" s="26"/>
      <c r="E158" s="26"/>
      <c r="F158" s="27"/>
      <c r="G158" s="27"/>
      <c r="H158" s="27"/>
      <c r="I158" s="25"/>
      <c r="J158" s="25"/>
      <c r="K158" s="25"/>
      <c r="L158" s="23"/>
      <c r="M158" s="23"/>
      <c r="N158" s="25"/>
      <c r="O158" s="28"/>
      <c r="P158" s="28"/>
      <c r="Q158" s="28"/>
      <c r="R158" s="28"/>
      <c r="S158" s="28"/>
      <c r="T158" s="28"/>
      <c r="U158" s="28"/>
      <c r="V158" s="28"/>
      <c r="W158" s="65"/>
      <c r="X158" s="25"/>
      <c r="Y158" s="25"/>
    </row>
    <row r="159" spans="1:25" ht="15.75">
      <c r="A159" s="25"/>
      <c r="B159" s="26"/>
      <c r="C159" s="26"/>
      <c r="D159" s="26"/>
      <c r="E159" s="26"/>
      <c r="F159" s="27"/>
      <c r="G159" s="27"/>
      <c r="H159" s="27"/>
      <c r="I159" s="25"/>
      <c r="J159" s="25"/>
      <c r="K159" s="25"/>
      <c r="L159" s="23"/>
      <c r="M159" s="23"/>
      <c r="N159" s="25"/>
      <c r="O159" s="28"/>
      <c r="P159" s="28"/>
      <c r="Q159" s="28"/>
      <c r="R159" s="28"/>
      <c r="S159" s="28"/>
      <c r="T159" s="28"/>
      <c r="U159" s="28"/>
      <c r="V159" s="28"/>
      <c r="W159" s="65"/>
      <c r="X159" s="25"/>
      <c r="Y159" s="25"/>
    </row>
    <row r="160" spans="1:25" ht="15.75">
      <c r="A160" s="25"/>
      <c r="B160" s="26"/>
      <c r="C160" s="26"/>
      <c r="D160" s="26"/>
      <c r="E160" s="26"/>
      <c r="F160" s="27"/>
      <c r="G160" s="27"/>
      <c r="H160" s="27"/>
      <c r="I160" s="25"/>
      <c r="J160" s="25"/>
      <c r="K160" s="25"/>
      <c r="L160" s="23"/>
      <c r="M160" s="23"/>
      <c r="N160" s="25"/>
      <c r="O160" s="28"/>
      <c r="P160" s="28"/>
      <c r="Q160" s="28"/>
      <c r="R160" s="28"/>
      <c r="S160" s="28"/>
      <c r="T160" s="28"/>
      <c r="U160" s="28"/>
      <c r="V160" s="28"/>
      <c r="W160" s="65"/>
      <c r="X160" s="25"/>
      <c r="Y160" s="25"/>
    </row>
    <row r="161" spans="1:25" ht="15.75">
      <c r="A161" s="25"/>
      <c r="B161" s="26"/>
      <c r="C161" s="26"/>
      <c r="D161" s="26"/>
      <c r="E161" s="26"/>
      <c r="F161" s="27"/>
      <c r="G161" s="27"/>
      <c r="H161" s="27"/>
      <c r="I161" s="25"/>
      <c r="J161" s="25"/>
      <c r="K161" s="25"/>
      <c r="L161" s="23"/>
      <c r="M161" s="23"/>
      <c r="N161" s="25"/>
      <c r="O161" s="28"/>
      <c r="P161" s="28"/>
      <c r="Q161" s="28"/>
      <c r="R161" s="28"/>
      <c r="S161" s="28"/>
      <c r="T161" s="28"/>
      <c r="U161" s="28"/>
      <c r="V161" s="28"/>
      <c r="W161" s="65"/>
      <c r="X161" s="25"/>
      <c r="Y161" s="25"/>
    </row>
    <row r="162" spans="1:25" ht="15.75">
      <c r="A162" s="25"/>
      <c r="B162" s="26"/>
      <c r="C162" s="26"/>
      <c r="D162" s="26"/>
      <c r="E162" s="26"/>
      <c r="F162" s="27"/>
      <c r="G162" s="27"/>
      <c r="H162" s="27"/>
      <c r="I162" s="25"/>
      <c r="J162" s="25"/>
      <c r="K162" s="25"/>
      <c r="L162" s="23"/>
      <c r="M162" s="23"/>
      <c r="N162" s="25"/>
      <c r="O162" s="28"/>
      <c r="P162" s="28"/>
      <c r="Q162" s="28"/>
      <c r="R162" s="28"/>
      <c r="S162" s="28"/>
      <c r="T162" s="28"/>
      <c r="U162" s="28"/>
      <c r="V162" s="28"/>
      <c r="W162" s="65"/>
      <c r="X162" s="25"/>
      <c r="Y162" s="25"/>
    </row>
    <row r="163" spans="1:25" ht="15.75">
      <c r="A163" s="25"/>
      <c r="B163" s="26"/>
      <c r="C163" s="26"/>
      <c r="D163" s="26"/>
      <c r="E163" s="26"/>
      <c r="F163" s="27"/>
      <c r="G163" s="27"/>
      <c r="H163" s="27"/>
      <c r="I163" s="25"/>
      <c r="J163" s="25"/>
      <c r="K163" s="25"/>
      <c r="L163" s="23"/>
      <c r="M163" s="23"/>
      <c r="N163" s="25"/>
      <c r="O163" s="28"/>
      <c r="P163" s="28"/>
      <c r="Q163" s="28"/>
      <c r="R163" s="28"/>
      <c r="S163" s="28"/>
      <c r="T163" s="28"/>
      <c r="U163" s="28"/>
      <c r="V163" s="28"/>
      <c r="W163" s="65"/>
      <c r="X163" s="25"/>
      <c r="Y163" s="25"/>
    </row>
    <row r="164" spans="1:25" ht="15">
      <c r="A164" s="25"/>
      <c r="B164" s="26"/>
      <c r="C164" s="26"/>
      <c r="D164" s="26"/>
      <c r="E164" s="26"/>
      <c r="F164" s="27"/>
      <c r="G164" s="27"/>
      <c r="H164" s="27"/>
      <c r="I164" s="25"/>
      <c r="J164" s="25"/>
      <c r="K164" s="25"/>
      <c r="L164" s="23"/>
      <c r="M164" s="23"/>
      <c r="N164" s="25"/>
      <c r="O164" s="28"/>
      <c r="P164" s="28"/>
      <c r="Q164" s="28"/>
      <c r="R164" s="28"/>
      <c r="S164" s="28"/>
      <c r="T164" s="28"/>
      <c r="U164" s="28"/>
      <c r="V164" s="28"/>
      <c r="W164" s="28"/>
      <c r="X164" s="25"/>
      <c r="Y164" s="25"/>
    </row>
    <row r="165" spans="1:25" ht="15">
      <c r="A165" s="25"/>
      <c r="B165" s="26"/>
      <c r="C165" s="26"/>
      <c r="D165" s="26"/>
      <c r="E165" s="26"/>
      <c r="F165" s="27"/>
      <c r="G165" s="27"/>
      <c r="H165" s="27"/>
      <c r="I165" s="25"/>
      <c r="J165" s="25"/>
      <c r="K165" s="25"/>
      <c r="L165" s="23"/>
      <c r="M165" s="23"/>
      <c r="N165" s="25"/>
      <c r="O165" s="28"/>
      <c r="P165" s="28"/>
      <c r="Q165" s="28"/>
      <c r="R165" s="28"/>
      <c r="S165" s="28"/>
      <c r="T165" s="28"/>
      <c r="U165" s="28"/>
      <c r="V165" s="28"/>
      <c r="W165" s="28"/>
      <c r="X165" s="25"/>
      <c r="Y165" s="25"/>
    </row>
    <row r="166" spans="1:25" ht="15">
      <c r="A166" s="25"/>
      <c r="B166" s="26"/>
      <c r="C166" s="26"/>
      <c r="D166" s="26"/>
      <c r="E166" s="26"/>
      <c r="F166" s="27"/>
      <c r="G166" s="27"/>
      <c r="H166" s="27"/>
      <c r="I166" s="25"/>
      <c r="J166" s="25"/>
      <c r="K166" s="25"/>
      <c r="L166" s="23"/>
      <c r="M166" s="23"/>
      <c r="N166" s="25"/>
      <c r="O166" s="28"/>
      <c r="P166" s="28"/>
      <c r="Q166" s="28"/>
      <c r="R166" s="28"/>
      <c r="S166" s="28"/>
      <c r="T166" s="28"/>
      <c r="U166" s="28"/>
      <c r="V166" s="28"/>
      <c r="W166" s="28"/>
      <c r="X166" s="25"/>
      <c r="Y166" s="25"/>
    </row>
    <row r="167" spans="1:25" ht="15">
      <c r="A167" s="25"/>
      <c r="B167" s="26"/>
      <c r="C167" s="26"/>
      <c r="D167" s="26"/>
      <c r="E167" s="26"/>
      <c r="F167" s="27"/>
      <c r="G167" s="27"/>
      <c r="H167" s="27"/>
      <c r="I167" s="25"/>
      <c r="J167" s="25"/>
      <c r="K167" s="25"/>
      <c r="L167" s="23"/>
      <c r="M167" s="23"/>
      <c r="N167" s="25"/>
      <c r="O167" s="28"/>
      <c r="P167" s="28"/>
      <c r="Q167" s="28"/>
      <c r="R167" s="28"/>
      <c r="S167" s="28"/>
      <c r="T167" s="28"/>
      <c r="U167" s="28"/>
      <c r="V167" s="28"/>
      <c r="W167" s="28"/>
      <c r="X167" s="25"/>
      <c r="Y167" s="25"/>
    </row>
    <row r="168" spans="1:25" ht="15">
      <c r="A168" s="25"/>
      <c r="B168" s="26"/>
      <c r="C168" s="26"/>
      <c r="D168" s="26"/>
      <c r="E168" s="26"/>
      <c r="F168" s="27"/>
      <c r="G168" s="27"/>
      <c r="H168" s="27"/>
      <c r="I168" s="25"/>
      <c r="J168" s="25"/>
      <c r="K168" s="25"/>
      <c r="L168" s="23"/>
      <c r="M168" s="23"/>
      <c r="N168" s="25"/>
      <c r="O168" s="28"/>
      <c r="P168" s="28"/>
      <c r="Q168" s="28"/>
      <c r="R168" s="28"/>
      <c r="S168" s="28"/>
      <c r="T168" s="28"/>
      <c r="U168" s="28"/>
      <c r="V168" s="28"/>
      <c r="W168" s="28"/>
      <c r="X168" s="25"/>
      <c r="Y168" s="25"/>
    </row>
    <row r="169" spans="1:25" ht="15">
      <c r="A169" s="25"/>
      <c r="B169" s="26"/>
      <c r="C169" s="26"/>
      <c r="D169" s="26"/>
      <c r="E169" s="26"/>
      <c r="F169" s="27"/>
      <c r="G169" s="27"/>
      <c r="H169" s="27"/>
      <c r="I169" s="25"/>
      <c r="J169" s="25"/>
      <c r="K169" s="25"/>
      <c r="L169" s="23"/>
      <c r="M169" s="23"/>
      <c r="N169" s="25"/>
      <c r="O169" s="28"/>
      <c r="P169" s="28"/>
      <c r="Q169" s="28"/>
      <c r="R169" s="28"/>
      <c r="S169" s="28"/>
      <c r="T169" s="28"/>
      <c r="U169" s="28"/>
      <c r="V169" s="28"/>
      <c r="W169" s="28"/>
      <c r="X169" s="25"/>
      <c r="Y169" s="25"/>
    </row>
    <row r="170" spans="1:25" ht="15">
      <c r="A170" s="25"/>
      <c r="B170" s="26"/>
      <c r="C170" s="26"/>
      <c r="D170" s="26"/>
      <c r="E170" s="26"/>
      <c r="F170" s="27"/>
      <c r="G170" s="27"/>
      <c r="H170" s="27"/>
      <c r="I170" s="25"/>
      <c r="J170" s="25"/>
      <c r="K170" s="25"/>
      <c r="L170" s="23"/>
      <c r="M170" s="23"/>
      <c r="N170" s="25"/>
      <c r="O170" s="28"/>
      <c r="P170" s="28"/>
      <c r="Q170" s="28"/>
      <c r="R170" s="28"/>
      <c r="S170" s="28"/>
      <c r="T170" s="28"/>
      <c r="U170" s="28"/>
      <c r="V170" s="28"/>
      <c r="W170" s="28"/>
      <c r="X170" s="25"/>
      <c r="Y170" s="25"/>
    </row>
    <row r="171" spans="1:25" ht="15">
      <c r="A171" s="25"/>
      <c r="B171" s="26"/>
      <c r="C171" s="26"/>
      <c r="D171" s="26"/>
      <c r="E171" s="26"/>
      <c r="F171" s="27"/>
      <c r="G171" s="27"/>
      <c r="H171" s="27"/>
      <c r="I171" s="25"/>
      <c r="J171" s="25"/>
      <c r="K171" s="25"/>
      <c r="L171" s="23"/>
      <c r="M171" s="23"/>
      <c r="N171" s="25"/>
      <c r="O171" s="28"/>
      <c r="P171" s="28"/>
      <c r="Q171" s="28"/>
      <c r="R171" s="28"/>
      <c r="S171" s="28"/>
      <c r="T171" s="28"/>
      <c r="U171" s="28"/>
      <c r="V171" s="28"/>
      <c r="W171" s="28"/>
      <c r="X171" s="25"/>
      <c r="Y171" s="25"/>
    </row>
    <row r="172" spans="1:25" ht="15">
      <c r="A172" s="25"/>
      <c r="B172" s="26"/>
      <c r="C172" s="26"/>
      <c r="D172" s="26"/>
      <c r="E172" s="26"/>
      <c r="F172" s="27"/>
      <c r="G172" s="27"/>
      <c r="H172" s="27"/>
      <c r="I172" s="25"/>
      <c r="J172" s="25"/>
      <c r="K172" s="25"/>
      <c r="L172" s="23"/>
      <c r="M172" s="23"/>
      <c r="N172" s="25"/>
      <c r="O172" s="28"/>
      <c r="P172" s="28"/>
      <c r="Q172" s="28"/>
      <c r="R172" s="28"/>
      <c r="S172" s="28"/>
      <c r="T172" s="28"/>
      <c r="U172" s="28"/>
      <c r="V172" s="28"/>
      <c r="W172" s="28"/>
      <c r="X172" s="25"/>
      <c r="Y172" s="25"/>
    </row>
    <row r="173" spans="1:25" ht="15">
      <c r="A173" s="28"/>
      <c r="B173" s="29"/>
      <c r="C173" s="29"/>
      <c r="D173" s="29"/>
      <c r="E173" s="29"/>
      <c r="F173" s="30"/>
      <c r="G173" s="30"/>
      <c r="H173" s="30"/>
      <c r="I173" s="28"/>
      <c r="J173" s="28"/>
      <c r="K173" s="28"/>
      <c r="L173" s="24"/>
      <c r="M173" s="24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5"/>
      <c r="Y173" s="25"/>
    </row>
    <row r="174" spans="1:25" ht="15">
      <c r="A174" s="28"/>
      <c r="B174" s="29"/>
      <c r="C174" s="29"/>
      <c r="D174" s="29"/>
      <c r="E174" s="29"/>
      <c r="F174" s="30"/>
      <c r="G174" s="30"/>
      <c r="H174" s="30"/>
      <c r="I174" s="28"/>
      <c r="J174" s="28"/>
      <c r="K174" s="28"/>
      <c r="L174" s="24"/>
      <c r="M174" s="24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5"/>
      <c r="Y174" s="25"/>
    </row>
    <row r="175" spans="1:25" ht="15">
      <c r="A175" s="28"/>
      <c r="B175" s="29"/>
      <c r="C175" s="29"/>
      <c r="D175" s="29"/>
      <c r="E175" s="29"/>
      <c r="F175" s="30"/>
      <c r="G175" s="30"/>
      <c r="H175" s="30"/>
      <c r="I175" s="28"/>
      <c r="J175" s="28"/>
      <c r="K175" s="28"/>
      <c r="L175" s="24"/>
      <c r="M175" s="24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5"/>
      <c r="Y175" s="25"/>
    </row>
    <row r="176" spans="1:25" ht="15">
      <c r="A176" s="28"/>
      <c r="B176" s="29"/>
      <c r="C176" s="29"/>
      <c r="D176" s="29"/>
      <c r="E176" s="29"/>
      <c r="F176" s="30"/>
      <c r="G176" s="30"/>
      <c r="H176" s="30"/>
      <c r="I176" s="28"/>
      <c r="J176" s="28"/>
      <c r="K176" s="28"/>
      <c r="L176" s="24"/>
      <c r="M176" s="24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5"/>
      <c r="Y176" s="25"/>
    </row>
    <row r="177" spans="1:25" ht="15">
      <c r="A177" s="28"/>
      <c r="B177" s="29"/>
      <c r="C177" s="29"/>
      <c r="D177" s="29"/>
      <c r="E177" s="29"/>
      <c r="F177" s="30"/>
      <c r="G177" s="30"/>
      <c r="H177" s="30"/>
      <c r="I177" s="28"/>
      <c r="J177" s="28"/>
      <c r="K177" s="28"/>
      <c r="L177" s="24"/>
      <c r="M177" s="24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5"/>
      <c r="Y177" s="25"/>
    </row>
    <row r="178" spans="1:25" ht="15">
      <c r="A178" s="28"/>
      <c r="B178" s="29"/>
      <c r="C178" s="29"/>
      <c r="D178" s="29"/>
      <c r="E178" s="29"/>
      <c r="F178" s="30"/>
      <c r="G178" s="30"/>
      <c r="H178" s="30"/>
      <c r="I178" s="28"/>
      <c r="J178" s="28"/>
      <c r="K178" s="28"/>
      <c r="L178" s="24"/>
      <c r="M178" s="24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5"/>
      <c r="Y178" s="25"/>
    </row>
    <row r="179" spans="1:25" ht="15">
      <c r="A179" s="28"/>
      <c r="B179" s="29"/>
      <c r="C179" s="29"/>
      <c r="D179" s="29"/>
      <c r="E179" s="29"/>
      <c r="F179" s="30"/>
      <c r="G179" s="30"/>
      <c r="H179" s="30"/>
      <c r="I179" s="28"/>
      <c r="J179" s="28"/>
      <c r="K179" s="28"/>
      <c r="L179" s="24"/>
      <c r="M179" s="24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5"/>
      <c r="Y179" s="25"/>
    </row>
    <row r="180" spans="1:25" ht="15">
      <c r="A180" s="28"/>
      <c r="B180" s="29"/>
      <c r="C180" s="29"/>
      <c r="D180" s="29"/>
      <c r="E180" s="29"/>
      <c r="F180" s="30"/>
      <c r="G180" s="30"/>
      <c r="H180" s="30"/>
      <c r="I180" s="28"/>
      <c r="J180" s="28"/>
      <c r="K180" s="28"/>
      <c r="L180" s="24"/>
      <c r="M180" s="24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5"/>
      <c r="Y180" s="25"/>
    </row>
    <row r="181" spans="1:25" ht="15">
      <c r="A181" s="28"/>
      <c r="B181" s="29"/>
      <c r="C181" s="29"/>
      <c r="D181" s="29"/>
      <c r="E181" s="29"/>
      <c r="F181" s="30"/>
      <c r="G181" s="30"/>
      <c r="H181" s="30"/>
      <c r="I181" s="28"/>
      <c r="J181" s="28"/>
      <c r="K181" s="28"/>
      <c r="L181" s="24"/>
      <c r="M181" s="24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5"/>
      <c r="Y181" s="25"/>
    </row>
    <row r="182" spans="1:25" ht="15">
      <c r="A182" s="28"/>
      <c r="B182" s="29"/>
      <c r="C182" s="29"/>
      <c r="D182" s="29"/>
      <c r="E182" s="29"/>
      <c r="F182" s="30"/>
      <c r="G182" s="30"/>
      <c r="H182" s="30"/>
      <c r="I182" s="28"/>
      <c r="J182" s="28"/>
      <c r="K182" s="28"/>
      <c r="L182" s="24"/>
      <c r="M182" s="24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5"/>
      <c r="Y182" s="25"/>
    </row>
    <row r="183" spans="1:25" ht="15">
      <c r="A183" s="28"/>
      <c r="B183" s="29"/>
      <c r="C183" s="29"/>
      <c r="D183" s="29"/>
      <c r="E183" s="29"/>
      <c r="F183" s="30"/>
      <c r="G183" s="30"/>
      <c r="H183" s="30"/>
      <c r="I183" s="28"/>
      <c r="J183" s="28"/>
      <c r="K183" s="28"/>
      <c r="L183" s="24"/>
      <c r="M183" s="24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5"/>
      <c r="Y183" s="25"/>
    </row>
    <row r="184" spans="1:25" ht="15">
      <c r="A184" s="28"/>
      <c r="B184" s="29"/>
      <c r="C184" s="29"/>
      <c r="D184" s="29"/>
      <c r="E184" s="29"/>
      <c r="F184" s="30"/>
      <c r="G184" s="30"/>
      <c r="H184" s="30"/>
      <c r="I184" s="28"/>
      <c r="J184" s="28"/>
      <c r="K184" s="28"/>
      <c r="L184" s="24"/>
      <c r="M184" s="24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5"/>
      <c r="Y184" s="25"/>
    </row>
    <row r="185" spans="1:25" ht="15">
      <c r="A185" s="28"/>
      <c r="B185" s="29"/>
      <c r="C185" s="29"/>
      <c r="D185" s="29"/>
      <c r="E185" s="29"/>
      <c r="F185" s="30"/>
      <c r="G185" s="30"/>
      <c r="H185" s="30"/>
      <c r="I185" s="28"/>
      <c r="J185" s="28"/>
      <c r="K185" s="28"/>
      <c r="L185" s="24"/>
      <c r="M185" s="24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5"/>
      <c r="Y185" s="25"/>
    </row>
    <row r="186" spans="1:25" ht="15">
      <c r="A186" s="28"/>
      <c r="B186" s="29"/>
      <c r="C186" s="29"/>
      <c r="D186" s="29"/>
      <c r="E186" s="29"/>
      <c r="F186" s="30"/>
      <c r="G186" s="30"/>
      <c r="H186" s="30"/>
      <c r="I186" s="28"/>
      <c r="J186" s="28"/>
      <c r="K186" s="28"/>
      <c r="L186" s="24"/>
      <c r="M186" s="24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5"/>
      <c r="Y186" s="25"/>
    </row>
    <row r="187" spans="1:25" ht="15">
      <c r="A187" s="28"/>
      <c r="B187" s="29"/>
      <c r="C187" s="29"/>
      <c r="D187" s="29"/>
      <c r="E187" s="29"/>
      <c r="F187" s="30"/>
      <c r="G187" s="30"/>
      <c r="H187" s="30"/>
      <c r="I187" s="28"/>
      <c r="J187" s="28"/>
      <c r="K187" s="28"/>
      <c r="L187" s="24"/>
      <c r="M187" s="24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5"/>
      <c r="Y187" s="25"/>
    </row>
    <row r="188" spans="1:25" ht="15">
      <c r="A188" s="28"/>
      <c r="B188" s="29"/>
      <c r="C188" s="29"/>
      <c r="D188" s="29"/>
      <c r="E188" s="29"/>
      <c r="F188" s="28"/>
      <c r="G188" s="28"/>
      <c r="H188" s="28"/>
      <c r="I188" s="28"/>
      <c r="J188" s="28"/>
      <c r="K188" s="28"/>
      <c r="L188" s="24"/>
      <c r="M188" s="24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5"/>
      <c r="Y188" s="25"/>
    </row>
    <row r="189" spans="1:25" ht="15">
      <c r="A189" s="28"/>
      <c r="B189" s="29"/>
      <c r="C189" s="29"/>
      <c r="D189" s="29"/>
      <c r="E189" s="29"/>
      <c r="F189" s="28"/>
      <c r="G189" s="28"/>
      <c r="H189" s="28"/>
      <c r="I189" s="28"/>
      <c r="J189" s="28"/>
      <c r="K189" s="28"/>
      <c r="L189" s="24"/>
      <c r="M189" s="24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5"/>
      <c r="Y189" s="25"/>
    </row>
    <row r="190" spans="1:25" ht="15">
      <c r="A190" s="28"/>
      <c r="B190" s="29"/>
      <c r="C190" s="29"/>
      <c r="D190" s="29"/>
      <c r="E190" s="29"/>
      <c r="F190" s="28"/>
      <c r="G190" s="28"/>
      <c r="H190" s="28"/>
      <c r="I190" s="28"/>
      <c r="J190" s="28"/>
      <c r="K190" s="28"/>
      <c r="L190" s="24"/>
      <c r="M190" s="24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5"/>
      <c r="Y190" s="25"/>
    </row>
    <row r="191" spans="1:25" ht="15">
      <c r="A191" s="28"/>
      <c r="B191" s="29"/>
      <c r="C191" s="29"/>
      <c r="D191" s="29"/>
      <c r="E191" s="29"/>
      <c r="F191" s="28"/>
      <c r="G191" s="28"/>
      <c r="H191" s="28"/>
      <c r="I191" s="28"/>
      <c r="J191" s="28"/>
      <c r="K191" s="28"/>
      <c r="L191" s="24"/>
      <c r="M191" s="24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5"/>
      <c r="Y191" s="25"/>
    </row>
    <row r="192" spans="1:25" ht="15">
      <c r="A192" s="28"/>
      <c r="B192" s="29"/>
      <c r="C192" s="29"/>
      <c r="D192" s="29"/>
      <c r="E192" s="29"/>
      <c r="F192" s="28"/>
      <c r="G192" s="28"/>
      <c r="H192" s="28"/>
      <c r="I192" s="28"/>
      <c r="J192" s="28"/>
      <c r="K192" s="28"/>
      <c r="L192" s="24"/>
      <c r="M192" s="24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5"/>
      <c r="Y192" s="25"/>
    </row>
    <row r="193" spans="1:25" ht="15">
      <c r="A193" s="28"/>
      <c r="B193" s="29"/>
      <c r="C193" s="29"/>
      <c r="D193" s="29"/>
      <c r="E193" s="29"/>
      <c r="F193" s="28"/>
      <c r="G193" s="28"/>
      <c r="H193" s="28"/>
      <c r="I193" s="28"/>
      <c r="J193" s="28"/>
      <c r="K193" s="28"/>
      <c r="L193" s="24"/>
      <c r="M193" s="24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5"/>
      <c r="Y193" s="25"/>
    </row>
    <row r="194" spans="1:25" ht="15">
      <c r="A194" s="28"/>
      <c r="B194" s="29"/>
      <c r="C194" s="29"/>
      <c r="D194" s="29"/>
      <c r="E194" s="29"/>
      <c r="F194" s="28"/>
      <c r="G194" s="28"/>
      <c r="H194" s="28"/>
      <c r="I194" s="28"/>
      <c r="J194" s="28"/>
      <c r="K194" s="28"/>
      <c r="L194" s="24"/>
      <c r="M194" s="24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5"/>
      <c r="Y194" s="25"/>
    </row>
    <row r="195" spans="1:25" ht="15">
      <c r="A195" s="28"/>
      <c r="B195" s="29"/>
      <c r="C195" s="29"/>
      <c r="D195" s="29"/>
      <c r="E195" s="29"/>
      <c r="F195" s="28"/>
      <c r="G195" s="28"/>
      <c r="H195" s="28"/>
      <c r="I195" s="28"/>
      <c r="J195" s="28"/>
      <c r="K195" s="28"/>
      <c r="L195" s="24"/>
      <c r="M195" s="24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5"/>
      <c r="Y195" s="25"/>
    </row>
    <row r="196" spans="1:25" ht="15">
      <c r="A196" s="28"/>
      <c r="B196" s="29"/>
      <c r="C196" s="29"/>
      <c r="D196" s="29"/>
      <c r="E196" s="29"/>
      <c r="F196" s="28"/>
      <c r="G196" s="28"/>
      <c r="H196" s="28"/>
      <c r="I196" s="28"/>
      <c r="J196" s="28"/>
      <c r="K196" s="28"/>
      <c r="L196" s="24"/>
      <c r="M196" s="24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5"/>
      <c r="Y196" s="25"/>
    </row>
    <row r="197" spans="1:25" ht="15">
      <c r="A197" s="28"/>
      <c r="B197" s="29"/>
      <c r="C197" s="29"/>
      <c r="D197" s="29"/>
      <c r="E197" s="29"/>
      <c r="F197" s="28"/>
      <c r="G197" s="28"/>
      <c r="H197" s="28"/>
      <c r="I197" s="28"/>
      <c r="J197" s="28"/>
      <c r="K197" s="28"/>
      <c r="L197" s="24"/>
      <c r="M197" s="24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5"/>
      <c r="Y197" s="25"/>
    </row>
    <row r="198" spans="1:25" ht="15">
      <c r="A198" s="28"/>
      <c r="B198" s="29"/>
      <c r="C198" s="29"/>
      <c r="D198" s="29"/>
      <c r="E198" s="29"/>
      <c r="F198" s="28"/>
      <c r="G198" s="28"/>
      <c r="H198" s="28"/>
      <c r="I198" s="28"/>
      <c r="J198" s="28"/>
      <c r="K198" s="28"/>
      <c r="L198" s="24"/>
      <c r="M198" s="24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5"/>
      <c r="Y198" s="25"/>
    </row>
    <row r="199" spans="1:25" ht="15">
      <c r="A199" s="28"/>
      <c r="B199" s="29"/>
      <c r="C199" s="29"/>
      <c r="D199" s="29"/>
      <c r="E199" s="29"/>
      <c r="F199" s="28"/>
      <c r="G199" s="28"/>
      <c r="H199" s="28"/>
      <c r="I199" s="28"/>
      <c r="J199" s="28"/>
      <c r="K199" s="28"/>
      <c r="L199" s="24"/>
      <c r="M199" s="24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5"/>
      <c r="Y199" s="25"/>
    </row>
    <row r="200" spans="1:25" ht="15">
      <c r="A200" s="28"/>
      <c r="B200" s="29"/>
      <c r="C200" s="29"/>
      <c r="D200" s="29"/>
      <c r="E200" s="29"/>
      <c r="F200" s="28"/>
      <c r="G200" s="28"/>
      <c r="H200" s="28"/>
      <c r="I200" s="28"/>
      <c r="J200" s="28"/>
      <c r="K200" s="28"/>
      <c r="L200" s="24"/>
      <c r="M200" s="24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5"/>
      <c r="Y200" s="25"/>
    </row>
    <row r="201" spans="1:25" ht="15">
      <c r="A201" s="28"/>
      <c r="B201" s="29"/>
      <c r="C201" s="29"/>
      <c r="D201" s="29"/>
      <c r="E201" s="29"/>
      <c r="F201" s="28"/>
      <c r="G201" s="28"/>
      <c r="H201" s="28"/>
      <c r="I201" s="28"/>
      <c r="J201" s="28"/>
      <c r="K201" s="28"/>
      <c r="L201" s="24"/>
      <c r="M201" s="24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5"/>
      <c r="Y201" s="25"/>
    </row>
    <row r="202" spans="1:25" ht="15">
      <c r="A202" s="28"/>
      <c r="B202" s="29"/>
      <c r="C202" s="29"/>
      <c r="D202" s="29"/>
      <c r="E202" s="29"/>
      <c r="F202" s="28"/>
      <c r="G202" s="28"/>
      <c r="H202" s="28"/>
      <c r="I202" s="28"/>
      <c r="J202" s="28"/>
      <c r="K202" s="28"/>
      <c r="L202" s="24"/>
      <c r="M202" s="24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5"/>
      <c r="Y202" s="25"/>
    </row>
    <row r="203" spans="1:25" ht="15">
      <c r="A203" s="28"/>
      <c r="B203" s="29"/>
      <c r="C203" s="29"/>
      <c r="D203" s="29"/>
      <c r="E203" s="29"/>
      <c r="F203" s="28"/>
      <c r="G203" s="28"/>
      <c r="H203" s="28"/>
      <c r="I203" s="28"/>
      <c r="J203" s="28"/>
      <c r="K203" s="28"/>
      <c r="L203" s="24"/>
      <c r="M203" s="24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5"/>
      <c r="Y203" s="25"/>
    </row>
    <row r="204" spans="1:25" ht="15">
      <c r="A204" s="28"/>
      <c r="B204" s="29"/>
      <c r="C204" s="29"/>
      <c r="D204" s="29"/>
      <c r="E204" s="29"/>
      <c r="F204" s="28"/>
      <c r="G204" s="28"/>
      <c r="H204" s="28"/>
      <c r="I204" s="28"/>
      <c r="J204" s="28"/>
      <c r="K204" s="28"/>
      <c r="L204" s="24"/>
      <c r="M204" s="24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5"/>
      <c r="Y204" s="25"/>
    </row>
    <row r="205" spans="1:25" ht="15">
      <c r="A205" s="28"/>
      <c r="B205" s="29"/>
      <c r="C205" s="29"/>
      <c r="D205" s="29"/>
      <c r="E205" s="29"/>
      <c r="F205" s="28"/>
      <c r="G205" s="28"/>
      <c r="H205" s="28"/>
      <c r="I205" s="28"/>
      <c r="J205" s="28"/>
      <c r="K205" s="28"/>
      <c r="L205" s="24"/>
      <c r="M205" s="24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5"/>
      <c r="Y205" s="25"/>
    </row>
    <row r="206" spans="1:25" ht="15">
      <c r="A206" s="28"/>
      <c r="B206" s="29"/>
      <c r="C206" s="29"/>
      <c r="D206" s="29"/>
      <c r="E206" s="29"/>
      <c r="F206" s="28"/>
      <c r="G206" s="28"/>
      <c r="H206" s="28"/>
      <c r="I206" s="28"/>
      <c r="J206" s="28"/>
      <c r="K206" s="28"/>
      <c r="L206" s="24"/>
      <c r="M206" s="24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5"/>
      <c r="Y206" s="25"/>
    </row>
    <row r="207" spans="1:25" ht="15">
      <c r="A207" s="28"/>
      <c r="B207" s="29"/>
      <c r="C207" s="29"/>
      <c r="D207" s="29"/>
      <c r="E207" s="29"/>
      <c r="F207" s="28"/>
      <c r="G207" s="28"/>
      <c r="H207" s="28"/>
      <c r="I207" s="28"/>
      <c r="J207" s="28"/>
      <c r="K207" s="28"/>
      <c r="L207" s="24"/>
      <c r="M207" s="24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5"/>
      <c r="Y207" s="25"/>
    </row>
    <row r="208" spans="1:25" ht="15">
      <c r="A208" s="28"/>
      <c r="B208" s="29"/>
      <c r="C208" s="29"/>
      <c r="D208" s="29"/>
      <c r="E208" s="29"/>
      <c r="F208" s="28"/>
      <c r="G208" s="28"/>
      <c r="H208" s="28"/>
      <c r="I208" s="28"/>
      <c r="J208" s="28"/>
      <c r="K208" s="28"/>
      <c r="L208" s="24"/>
      <c r="M208" s="24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5"/>
      <c r="Y208" s="25"/>
    </row>
    <row r="209" spans="1:25" ht="15">
      <c r="A209" s="28"/>
      <c r="B209" s="29"/>
      <c r="C209" s="29"/>
      <c r="D209" s="29"/>
      <c r="E209" s="29"/>
      <c r="F209" s="28"/>
      <c r="G209" s="28"/>
      <c r="H209" s="28"/>
      <c r="I209" s="28"/>
      <c r="J209" s="28"/>
      <c r="K209" s="28"/>
      <c r="L209" s="24"/>
      <c r="M209" s="24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5"/>
      <c r="Y209" s="25"/>
    </row>
    <row r="210" spans="1:25" ht="15">
      <c r="A210" s="28"/>
      <c r="B210" s="29"/>
      <c r="C210" s="29"/>
      <c r="D210" s="29"/>
      <c r="E210" s="29"/>
      <c r="F210" s="28"/>
      <c r="G210" s="28"/>
      <c r="H210" s="28"/>
      <c r="I210" s="28"/>
      <c r="J210" s="28"/>
      <c r="K210" s="28"/>
      <c r="L210" s="24"/>
      <c r="M210" s="24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5"/>
      <c r="Y210" s="25"/>
    </row>
    <row r="211" spans="1:25" ht="15">
      <c r="A211" s="28"/>
      <c r="B211" s="29"/>
      <c r="C211" s="29"/>
      <c r="D211" s="29"/>
      <c r="E211" s="29"/>
      <c r="F211" s="28"/>
      <c r="G211" s="28"/>
      <c r="H211" s="28"/>
      <c r="I211" s="28"/>
      <c r="J211" s="28"/>
      <c r="K211" s="28"/>
      <c r="L211" s="24"/>
      <c r="M211" s="24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5"/>
      <c r="Y211" s="25"/>
    </row>
    <row r="212" spans="1:25" ht="15">
      <c r="A212" s="28"/>
      <c r="B212" s="29"/>
      <c r="C212" s="29"/>
      <c r="D212" s="29"/>
      <c r="E212" s="29"/>
      <c r="F212" s="28"/>
      <c r="G212" s="28"/>
      <c r="H212" s="28"/>
      <c r="I212" s="28"/>
      <c r="J212" s="28"/>
      <c r="K212" s="28"/>
      <c r="L212" s="24"/>
      <c r="M212" s="24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5"/>
      <c r="Y212" s="25"/>
    </row>
    <row r="213" spans="1:25" ht="15">
      <c r="A213" s="28"/>
      <c r="B213" s="29"/>
      <c r="C213" s="29"/>
      <c r="D213" s="29"/>
      <c r="E213" s="29"/>
      <c r="F213" s="28"/>
      <c r="G213" s="28"/>
      <c r="H213" s="28"/>
      <c r="I213" s="28"/>
      <c r="J213" s="28"/>
      <c r="K213" s="28"/>
      <c r="L213" s="24"/>
      <c r="M213" s="24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5"/>
      <c r="Y213" s="25"/>
    </row>
    <row r="214" spans="1:25" ht="15">
      <c r="A214" s="28"/>
      <c r="B214" s="29"/>
      <c r="C214" s="29"/>
      <c r="D214" s="29"/>
      <c r="E214" s="29"/>
      <c r="F214" s="28"/>
      <c r="G214" s="28"/>
      <c r="H214" s="28"/>
      <c r="I214" s="28"/>
      <c r="J214" s="28"/>
      <c r="K214" s="28"/>
      <c r="L214" s="24"/>
      <c r="M214" s="24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5"/>
      <c r="Y214" s="25"/>
    </row>
    <row r="215" spans="1:25" ht="15">
      <c r="A215" s="28"/>
      <c r="B215" s="29"/>
      <c r="C215" s="29"/>
      <c r="D215" s="29"/>
      <c r="E215" s="29"/>
      <c r="F215" s="28"/>
      <c r="G215" s="28"/>
      <c r="H215" s="28"/>
      <c r="I215" s="28"/>
      <c r="J215" s="28"/>
      <c r="K215" s="28"/>
      <c r="L215" s="24"/>
      <c r="M215" s="24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5"/>
      <c r="Y215" s="25"/>
    </row>
    <row r="216" spans="1:25" ht="15">
      <c r="A216" s="28"/>
      <c r="B216" s="29"/>
      <c r="C216" s="29"/>
      <c r="D216" s="29"/>
      <c r="E216" s="29"/>
      <c r="F216" s="28"/>
      <c r="G216" s="28"/>
      <c r="H216" s="28"/>
      <c r="I216" s="28"/>
      <c r="J216" s="28"/>
      <c r="K216" s="28"/>
      <c r="L216" s="24"/>
      <c r="M216" s="24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5"/>
      <c r="Y216" s="25"/>
    </row>
    <row r="217" spans="1:25" ht="15">
      <c r="A217" s="28"/>
      <c r="B217" s="29"/>
      <c r="C217" s="29"/>
      <c r="D217" s="29"/>
      <c r="E217" s="29"/>
      <c r="F217" s="28"/>
      <c r="G217" s="28"/>
      <c r="H217" s="28"/>
      <c r="I217" s="28"/>
      <c r="J217" s="28"/>
      <c r="K217" s="28"/>
      <c r="L217" s="24"/>
      <c r="M217" s="24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5"/>
      <c r="Y217" s="25"/>
    </row>
    <row r="218" spans="1:25" ht="15">
      <c r="A218" s="28"/>
      <c r="B218" s="29"/>
      <c r="C218" s="29"/>
      <c r="D218" s="29"/>
      <c r="E218" s="29"/>
      <c r="F218" s="28"/>
      <c r="G218" s="28"/>
      <c r="H218" s="28"/>
      <c r="I218" s="28"/>
      <c r="J218" s="28"/>
      <c r="K218" s="28"/>
      <c r="L218" s="24"/>
      <c r="M218" s="24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5"/>
      <c r="Y218" s="25"/>
    </row>
    <row r="219" spans="1:25" ht="15">
      <c r="A219" s="28"/>
      <c r="B219" s="29"/>
      <c r="C219" s="29"/>
      <c r="D219" s="29"/>
      <c r="E219" s="29"/>
      <c r="F219" s="28"/>
      <c r="G219" s="28"/>
      <c r="H219" s="28"/>
      <c r="I219" s="28"/>
      <c r="J219" s="28"/>
      <c r="K219" s="28"/>
      <c r="L219" s="24"/>
      <c r="M219" s="24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5"/>
      <c r="Y219" s="25"/>
    </row>
    <row r="220" spans="1:25" ht="15">
      <c r="A220" s="28"/>
      <c r="B220" s="29"/>
      <c r="C220" s="29"/>
      <c r="D220" s="29"/>
      <c r="E220" s="29"/>
      <c r="F220" s="28"/>
      <c r="G220" s="28"/>
      <c r="H220" s="28"/>
      <c r="I220" s="28"/>
      <c r="J220" s="28"/>
      <c r="K220" s="28"/>
      <c r="L220" s="24"/>
      <c r="M220" s="24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5"/>
      <c r="Y220" s="25"/>
    </row>
    <row r="221" spans="1:25" ht="15">
      <c r="A221" s="28"/>
      <c r="B221" s="29"/>
      <c r="C221" s="29"/>
      <c r="D221" s="29"/>
      <c r="E221" s="29"/>
      <c r="F221" s="28"/>
      <c r="G221" s="28"/>
      <c r="H221" s="28"/>
      <c r="I221" s="28"/>
      <c r="J221" s="28"/>
      <c r="K221" s="28"/>
      <c r="L221" s="24"/>
      <c r="M221" s="24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5"/>
      <c r="Y221" s="25"/>
    </row>
    <row r="222" spans="1:25" ht="15">
      <c r="A222" s="28"/>
      <c r="B222" s="29"/>
      <c r="C222" s="29"/>
      <c r="D222" s="29"/>
      <c r="E222" s="29"/>
      <c r="F222" s="28"/>
      <c r="G222" s="28"/>
      <c r="H222" s="28"/>
      <c r="I222" s="28"/>
      <c r="J222" s="28"/>
      <c r="K222" s="28"/>
      <c r="L222" s="24"/>
      <c r="M222" s="24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5"/>
      <c r="Y222" s="25"/>
    </row>
    <row r="223" spans="1:25" ht="15">
      <c r="A223" s="28"/>
      <c r="B223" s="29"/>
      <c r="C223" s="29"/>
      <c r="D223" s="29"/>
      <c r="E223" s="29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5"/>
      <c r="Y223" s="25"/>
    </row>
    <row r="224" spans="1:25" ht="15">
      <c r="A224" s="28"/>
      <c r="B224" s="29"/>
      <c r="C224" s="29"/>
      <c r="D224" s="29"/>
      <c r="E224" s="29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5"/>
      <c r="Y224" s="25"/>
    </row>
    <row r="225" spans="1:25" ht="15">
      <c r="A225" s="28"/>
      <c r="B225" s="29"/>
      <c r="C225" s="29"/>
      <c r="D225" s="29"/>
      <c r="E225" s="29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5"/>
      <c r="Y225" s="25"/>
    </row>
    <row r="226" spans="1:25" ht="15">
      <c r="A226" s="28"/>
      <c r="B226" s="29"/>
      <c r="C226" s="29"/>
      <c r="D226" s="29"/>
      <c r="E226" s="29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5"/>
      <c r="Y226" s="25"/>
    </row>
    <row r="227" spans="1:25" ht="15">
      <c r="A227" s="28"/>
      <c r="B227" s="29"/>
      <c r="C227" s="29"/>
      <c r="D227" s="29"/>
      <c r="E227" s="29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5"/>
      <c r="Y227" s="25"/>
    </row>
    <row r="228" spans="1:25" ht="15">
      <c r="A228" s="28"/>
      <c r="B228" s="29"/>
      <c r="C228" s="29"/>
      <c r="D228" s="29"/>
      <c r="E228" s="29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5"/>
      <c r="Y228" s="25"/>
    </row>
    <row r="229" spans="1:25" ht="15">
      <c r="A229" s="28"/>
      <c r="B229" s="29"/>
      <c r="C229" s="29"/>
      <c r="D229" s="29"/>
      <c r="E229" s="29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5"/>
      <c r="Y229" s="25"/>
    </row>
    <row r="230" spans="1:25" ht="15">
      <c r="A230" s="28"/>
      <c r="B230" s="29"/>
      <c r="C230" s="29"/>
      <c r="D230" s="29"/>
      <c r="E230" s="29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5"/>
      <c r="Y230" s="25"/>
    </row>
    <row r="231" spans="1:25" ht="15">
      <c r="A231" s="28"/>
      <c r="B231" s="29"/>
      <c r="C231" s="29"/>
      <c r="D231" s="29"/>
      <c r="E231" s="29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5"/>
      <c r="Y231" s="25"/>
    </row>
    <row r="232" spans="1:25" ht="15">
      <c r="A232" s="28"/>
      <c r="B232" s="29"/>
      <c r="C232" s="29"/>
      <c r="D232" s="29"/>
      <c r="E232" s="29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5"/>
      <c r="Y232" s="25"/>
    </row>
    <row r="233" spans="1:25" ht="15">
      <c r="A233" s="28"/>
      <c r="B233" s="29"/>
      <c r="C233" s="29"/>
      <c r="D233" s="29"/>
      <c r="E233" s="29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5"/>
      <c r="Y233" s="25"/>
    </row>
    <row r="234" spans="1:25" ht="15">
      <c r="A234" s="28"/>
      <c r="B234" s="29"/>
      <c r="C234" s="29"/>
      <c r="D234" s="29"/>
      <c r="E234" s="29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5"/>
      <c r="Y234" s="25"/>
    </row>
    <row r="235" spans="1:25" ht="15">
      <c r="A235" s="28"/>
      <c r="B235" s="29"/>
      <c r="C235" s="29"/>
      <c r="D235" s="29"/>
      <c r="E235" s="29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5"/>
      <c r="Y235" s="25"/>
    </row>
    <row r="236" spans="1:25" ht="15">
      <c r="A236" s="28"/>
      <c r="B236" s="29"/>
      <c r="C236" s="29"/>
      <c r="D236" s="29"/>
      <c r="E236" s="29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5"/>
      <c r="Y236" s="25"/>
    </row>
    <row r="237" spans="1:25" ht="15">
      <c r="A237" s="28"/>
      <c r="B237" s="29"/>
      <c r="C237" s="29"/>
      <c r="D237" s="29"/>
      <c r="E237" s="29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5"/>
      <c r="Y237" s="25"/>
    </row>
    <row r="238" spans="1:25" ht="15">
      <c r="A238" s="28"/>
      <c r="B238" s="29"/>
      <c r="C238" s="29"/>
      <c r="D238" s="29"/>
      <c r="E238" s="29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5"/>
      <c r="Y238" s="25"/>
    </row>
    <row r="239" spans="1:25" ht="15">
      <c r="A239" s="28"/>
      <c r="B239" s="29"/>
      <c r="C239" s="29"/>
      <c r="D239" s="29"/>
      <c r="E239" s="29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5"/>
      <c r="Y239" s="25"/>
    </row>
    <row r="240" spans="1:25" ht="15">
      <c r="A240" s="28"/>
      <c r="B240" s="29"/>
      <c r="C240" s="29"/>
      <c r="D240" s="29"/>
      <c r="E240" s="29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5"/>
      <c r="Y240" s="25"/>
    </row>
    <row r="241" spans="1:25" ht="15">
      <c r="A241" s="28"/>
      <c r="B241" s="29"/>
      <c r="C241" s="29"/>
      <c r="D241" s="29"/>
      <c r="E241" s="29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5"/>
      <c r="Y241" s="25"/>
    </row>
    <row r="242" spans="2:25" ht="15">
      <c r="B242" s="29"/>
      <c r="C242" s="29"/>
      <c r="D242" s="29"/>
      <c r="E242" s="29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5"/>
      <c r="Y242" s="25"/>
    </row>
    <row r="243" spans="2:25" ht="15">
      <c r="B243" s="29"/>
      <c r="C243" s="29"/>
      <c r="D243" s="29"/>
      <c r="E243" s="29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5"/>
      <c r="Y243" s="25"/>
    </row>
    <row r="244" spans="2:25" ht="15">
      <c r="B244" s="29"/>
      <c r="C244" s="29"/>
      <c r="D244" s="29"/>
      <c r="E244" s="29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5"/>
      <c r="Y244" s="25"/>
    </row>
    <row r="245" spans="2:25" ht="15">
      <c r="B245" s="29"/>
      <c r="C245" s="29"/>
      <c r="D245" s="29"/>
      <c r="E245" s="29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5"/>
      <c r="Y245" s="25"/>
    </row>
    <row r="246" spans="2:25" ht="15">
      <c r="B246" s="29"/>
      <c r="C246" s="29"/>
      <c r="D246" s="29"/>
      <c r="E246" s="29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5"/>
      <c r="Y246" s="25"/>
    </row>
    <row r="247" spans="2:25" ht="15">
      <c r="B247" s="29"/>
      <c r="C247" s="29"/>
      <c r="D247" s="29"/>
      <c r="E247" s="29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5"/>
      <c r="Y247" s="25"/>
    </row>
    <row r="248" spans="2:25" ht="15">
      <c r="B248" s="29"/>
      <c r="C248" s="29"/>
      <c r="D248" s="29"/>
      <c r="E248" s="29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5"/>
      <c r="Y248" s="25"/>
    </row>
    <row r="249" spans="2:25" ht="15">
      <c r="B249" s="29"/>
      <c r="C249" s="29"/>
      <c r="D249" s="29"/>
      <c r="E249" s="29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2:25" ht="15">
      <c r="B250" s="29"/>
      <c r="C250" s="29"/>
      <c r="D250" s="29"/>
      <c r="E250" s="29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2:25" ht="15">
      <c r="B251" s="29"/>
      <c r="C251" s="29"/>
      <c r="D251" s="29"/>
      <c r="E251" s="29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2:25" ht="15">
      <c r="B252" s="29"/>
      <c r="C252" s="29"/>
      <c r="D252" s="29"/>
      <c r="E252" s="29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2:25" ht="15">
      <c r="B253" s="29"/>
      <c r="C253" s="29"/>
      <c r="D253" s="29"/>
      <c r="E253" s="29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2:25" ht="15">
      <c r="B254" s="29"/>
      <c r="C254" s="29"/>
      <c r="D254" s="29"/>
      <c r="E254" s="29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2:25" ht="15">
      <c r="B255" s="29"/>
      <c r="C255" s="29"/>
      <c r="D255" s="29"/>
      <c r="E255" s="29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2:25" ht="15">
      <c r="B256" s="29"/>
      <c r="C256" s="29"/>
      <c r="D256" s="29"/>
      <c r="E256" s="29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2:25" ht="15">
      <c r="B257" s="29"/>
      <c r="C257" s="29"/>
      <c r="D257" s="29"/>
      <c r="E257" s="29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2:25" ht="15">
      <c r="B258" s="29"/>
      <c r="C258" s="29"/>
      <c r="D258" s="29"/>
      <c r="E258" s="29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2:25" ht="15">
      <c r="B259" s="29"/>
      <c r="C259" s="29"/>
      <c r="D259" s="29"/>
      <c r="E259" s="29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2:25" ht="15">
      <c r="B260" s="29"/>
      <c r="C260" s="29"/>
      <c r="D260" s="29"/>
      <c r="E260" s="29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2:25" ht="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2:25" ht="1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2:25" ht="1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2:25" ht="1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2:25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2:25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2:25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2:25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2:25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2:25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2:25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2:25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2:25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2:25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2:25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2:25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2:25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2:25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2:25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2:25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2:25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2:25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2:25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2:25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2:25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2:25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2:25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2:25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2:25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2:25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2:25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</sheetData>
  <sheetProtection/>
  <mergeCells count="22">
    <mergeCell ref="A103:Y103"/>
    <mergeCell ref="Q11:Q12"/>
    <mergeCell ref="A102:Y102"/>
    <mergeCell ref="A11:A13"/>
    <mergeCell ref="B11:B13"/>
    <mergeCell ref="P11:P12"/>
    <mergeCell ref="G11:G12"/>
    <mergeCell ref="E11:E13"/>
    <mergeCell ref="D2:Y4"/>
    <mergeCell ref="B7:J7"/>
    <mergeCell ref="A8:Y8"/>
    <mergeCell ref="H11:H12"/>
    <mergeCell ref="L9:N10"/>
    <mergeCell ref="J11:J12"/>
    <mergeCell ref="N11:N12"/>
    <mergeCell ref="X11:Y11"/>
    <mergeCell ref="K11:K12"/>
    <mergeCell ref="X12:Y12"/>
    <mergeCell ref="F9:H10"/>
    <mergeCell ref="C11:C13"/>
    <mergeCell ref="D11:D13"/>
    <mergeCell ref="M11:M12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96"/>
  <sheetViews>
    <sheetView zoomScaleSheetLayoutView="100" zoomScalePageLayoutView="0" workbookViewId="0" topLeftCell="A1">
      <selection activeCell="A9" sqref="A9:AA9"/>
    </sheetView>
  </sheetViews>
  <sheetFormatPr defaultColWidth="9.00390625" defaultRowHeight="12.75"/>
  <cols>
    <col min="1" max="1" width="38.75390625" style="0" customWidth="1"/>
    <col min="2" max="2" width="9.625" style="74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2.375" style="0" hidden="1" customWidth="1"/>
    <col min="25" max="25" width="14.875" style="0" customWidth="1"/>
    <col min="26" max="26" width="14.125" style="0" customWidth="1"/>
    <col min="27" max="27" width="14.375" style="0" customWidth="1"/>
    <col min="28" max="28" width="0" style="0" hidden="1" customWidth="1"/>
    <col min="29" max="29" width="12.875" style="1" customWidth="1"/>
  </cols>
  <sheetData>
    <row r="1" spans="2:26" ht="13.5">
      <c r="B1" s="71"/>
      <c r="D1" s="9"/>
      <c r="E1" s="9"/>
      <c r="F1" s="10"/>
      <c r="G1" s="10"/>
      <c r="H1" s="9"/>
      <c r="I1" s="9"/>
      <c r="J1" s="9"/>
      <c r="W1" s="7"/>
      <c r="X1" s="7"/>
      <c r="Y1" s="7"/>
      <c r="Z1" s="7"/>
    </row>
    <row r="2" spans="2:26" ht="12.75">
      <c r="B2" s="71"/>
      <c r="D2" s="9"/>
      <c r="E2" s="9"/>
      <c r="F2" t="s">
        <v>158</v>
      </c>
      <c r="W2" s="7"/>
      <c r="X2" s="7"/>
      <c r="Y2" s="7"/>
      <c r="Z2" s="7"/>
    </row>
    <row r="3" spans="2:26" ht="12.75">
      <c r="B3" s="71"/>
      <c r="D3" s="9"/>
      <c r="E3" s="9"/>
      <c r="F3" t="s">
        <v>154</v>
      </c>
      <c r="W3" s="7"/>
      <c r="X3" s="7"/>
      <c r="Y3" s="7"/>
      <c r="Z3" s="7"/>
    </row>
    <row r="4" spans="2:27" ht="28.5" customHeight="1">
      <c r="B4" s="71"/>
      <c r="D4" s="9"/>
      <c r="E4" s="9"/>
      <c r="F4" s="221" t="s">
        <v>138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</row>
    <row r="5" spans="2:25" ht="12.75">
      <c r="B5" s="71"/>
      <c r="D5" s="9"/>
      <c r="E5" s="9"/>
      <c r="F5" t="s">
        <v>156</v>
      </c>
      <c r="W5" s="7"/>
      <c r="X5" s="7"/>
      <c r="Y5" s="7"/>
    </row>
    <row r="6" spans="2:26" ht="12.75">
      <c r="B6" s="71"/>
      <c r="D6" s="9"/>
      <c r="E6" s="9"/>
      <c r="F6" s="7"/>
      <c r="W6" s="7"/>
      <c r="X6" s="7"/>
      <c r="Y6" s="7"/>
      <c r="Z6" s="7"/>
    </row>
    <row r="7" spans="2:26" ht="13.5">
      <c r="B7" s="71"/>
      <c r="E7" s="9"/>
      <c r="F7" s="9"/>
      <c r="G7" s="10"/>
      <c r="H7" s="10"/>
      <c r="I7" s="9"/>
      <c r="J7" s="9"/>
      <c r="W7" s="7"/>
      <c r="X7" s="7"/>
      <c r="Y7" s="7"/>
      <c r="Z7" s="7"/>
    </row>
    <row r="8" spans="2:26" ht="13.5">
      <c r="B8" s="71"/>
      <c r="C8" s="224" t="s">
        <v>40</v>
      </c>
      <c r="D8" s="221"/>
      <c r="E8" s="221"/>
      <c r="F8" s="221"/>
      <c r="G8" s="221"/>
      <c r="H8" s="221"/>
      <c r="I8" s="221"/>
      <c r="J8" s="221"/>
      <c r="K8" s="221"/>
      <c r="L8" s="42"/>
      <c r="M8" s="42"/>
      <c r="N8" s="42"/>
      <c r="O8" s="42"/>
      <c r="P8" s="42"/>
      <c r="Q8" s="42"/>
      <c r="R8" s="42"/>
      <c r="S8" s="42"/>
      <c r="T8" s="42"/>
      <c r="U8" s="42"/>
      <c r="W8" s="7"/>
      <c r="X8" s="7"/>
      <c r="Y8" s="7"/>
      <c r="Z8" s="7"/>
    </row>
    <row r="9" spans="1:27" ht="15">
      <c r="A9" s="225" t="s">
        <v>79</v>
      </c>
      <c r="B9" s="225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</row>
    <row r="10" spans="1:26" ht="12.75">
      <c r="A10" s="11"/>
      <c r="B10" s="72"/>
      <c r="C10" s="11"/>
      <c r="D10" s="11"/>
      <c r="E10" s="11"/>
      <c r="F10" s="11"/>
      <c r="G10" s="223" t="s">
        <v>7</v>
      </c>
      <c r="H10" s="223"/>
      <c r="I10" s="223"/>
      <c r="J10" s="3" t="s">
        <v>1</v>
      </c>
      <c r="K10" s="3"/>
      <c r="L10" s="3"/>
      <c r="M10" s="223" t="s">
        <v>7</v>
      </c>
      <c r="N10" s="223"/>
      <c r="O10" s="223"/>
      <c r="P10" s="3" t="s">
        <v>1</v>
      </c>
      <c r="Q10" s="3"/>
      <c r="R10" s="3"/>
      <c r="S10" s="3"/>
      <c r="T10" s="12"/>
      <c r="U10" s="12"/>
      <c r="V10" s="12"/>
      <c r="W10" s="7"/>
      <c r="X10" s="7"/>
      <c r="Y10" s="7"/>
      <c r="Z10" s="7"/>
    </row>
    <row r="11" spans="1:26" ht="12.75">
      <c r="A11" s="11"/>
      <c r="B11" s="72"/>
      <c r="C11" s="11"/>
      <c r="D11" s="11"/>
      <c r="E11" s="11"/>
      <c r="F11" s="11"/>
      <c r="G11" s="223"/>
      <c r="H11" s="223"/>
      <c r="I11" s="223"/>
      <c r="J11" s="3"/>
      <c r="K11" s="3"/>
      <c r="L11" s="3"/>
      <c r="M11" s="223"/>
      <c r="N11" s="223"/>
      <c r="O11" s="223"/>
      <c r="P11" s="3"/>
      <c r="Q11" s="3"/>
      <c r="R11" s="3"/>
      <c r="S11" s="3"/>
      <c r="T11" s="12"/>
      <c r="U11" s="12"/>
      <c r="V11" s="12"/>
      <c r="W11" s="7"/>
      <c r="X11" s="7"/>
      <c r="Y11" s="7"/>
      <c r="Z11" s="7" t="s">
        <v>41</v>
      </c>
    </row>
    <row r="12" spans="1:28" ht="30" customHeight="1">
      <c r="A12" s="232" t="s">
        <v>3</v>
      </c>
      <c r="B12" s="236" t="s">
        <v>53</v>
      </c>
      <c r="C12" s="222" t="s">
        <v>4</v>
      </c>
      <c r="D12" s="222" t="s">
        <v>5</v>
      </c>
      <c r="E12" s="222" t="s">
        <v>33</v>
      </c>
      <c r="F12" s="222" t="s">
        <v>6</v>
      </c>
      <c r="G12" s="8"/>
      <c r="H12" s="222" t="s">
        <v>9</v>
      </c>
      <c r="I12" s="222" t="s">
        <v>10</v>
      </c>
      <c r="J12" s="8"/>
      <c r="K12" s="222" t="s">
        <v>9</v>
      </c>
      <c r="L12" s="222" t="s">
        <v>10</v>
      </c>
      <c r="M12" s="8"/>
      <c r="N12" s="222" t="s">
        <v>9</v>
      </c>
      <c r="O12" s="222" t="s">
        <v>10</v>
      </c>
      <c r="P12" s="8"/>
      <c r="Q12" s="222" t="s">
        <v>9</v>
      </c>
      <c r="R12" s="222" t="s">
        <v>10</v>
      </c>
      <c r="S12" s="8" t="s">
        <v>39</v>
      </c>
      <c r="T12" s="46" t="s">
        <v>38</v>
      </c>
      <c r="U12" s="46" t="s">
        <v>37</v>
      </c>
      <c r="V12" s="46" t="s">
        <v>34</v>
      </c>
      <c r="W12" s="46" t="s">
        <v>35</v>
      </c>
      <c r="X12" s="46" t="s">
        <v>36</v>
      </c>
      <c r="Y12" s="231" t="s">
        <v>42</v>
      </c>
      <c r="Z12" s="231"/>
      <c r="AA12" s="231"/>
      <c r="AB12" s="2"/>
    </row>
    <row r="13" spans="1:28" ht="12.75">
      <c r="A13" s="233"/>
      <c r="B13" s="237"/>
      <c r="C13" s="226"/>
      <c r="D13" s="226"/>
      <c r="E13" s="226"/>
      <c r="F13" s="226"/>
      <c r="G13" s="8"/>
      <c r="H13" s="222"/>
      <c r="I13" s="222"/>
      <c r="J13" s="8" t="s">
        <v>8</v>
      </c>
      <c r="K13" s="222"/>
      <c r="L13" s="222"/>
      <c r="M13" s="8" t="s">
        <v>8</v>
      </c>
      <c r="N13" s="222"/>
      <c r="O13" s="222"/>
      <c r="P13" s="8" t="s">
        <v>8</v>
      </c>
      <c r="Q13" s="222"/>
      <c r="R13" s="222"/>
      <c r="S13" s="8"/>
      <c r="T13" s="47"/>
      <c r="U13" s="48"/>
      <c r="V13" s="48"/>
      <c r="W13" s="47"/>
      <c r="X13" s="49"/>
      <c r="Y13" s="231"/>
      <c r="Z13" s="231"/>
      <c r="AA13" s="231"/>
      <c r="AB13" s="2"/>
    </row>
    <row r="14" spans="1:28" ht="42">
      <c r="A14" s="233"/>
      <c r="B14" s="238"/>
      <c r="C14" s="226"/>
      <c r="D14" s="226"/>
      <c r="E14" s="226"/>
      <c r="F14" s="226"/>
      <c r="G14" s="50"/>
      <c r="H14" s="50">
        <v>7</v>
      </c>
      <c r="I14" s="50">
        <v>8</v>
      </c>
      <c r="J14" s="50">
        <v>6</v>
      </c>
      <c r="K14" s="50">
        <v>7</v>
      </c>
      <c r="L14" s="50">
        <v>8</v>
      </c>
      <c r="M14" s="50">
        <v>6</v>
      </c>
      <c r="N14" s="50">
        <v>7</v>
      </c>
      <c r="O14" s="50">
        <v>8</v>
      </c>
      <c r="P14" s="51"/>
      <c r="Q14" s="51"/>
      <c r="R14" s="51"/>
      <c r="S14" s="51"/>
      <c r="T14" s="52">
        <v>6</v>
      </c>
      <c r="U14" s="52">
        <v>7</v>
      </c>
      <c r="V14" s="52"/>
      <c r="W14" s="52">
        <v>8</v>
      </c>
      <c r="X14" s="49"/>
      <c r="Y14" s="8" t="s">
        <v>8</v>
      </c>
      <c r="Z14" s="8" t="s">
        <v>54</v>
      </c>
      <c r="AA14" s="8" t="s">
        <v>10</v>
      </c>
      <c r="AB14" s="2"/>
    </row>
    <row r="15" spans="1:28" ht="15.75">
      <c r="A15" s="58">
        <v>1</v>
      </c>
      <c r="B15" s="69">
        <v>2</v>
      </c>
      <c r="C15" s="58">
        <v>3</v>
      </c>
      <c r="D15" s="58">
        <v>4</v>
      </c>
      <c r="E15" s="58">
        <v>5</v>
      </c>
      <c r="F15" s="58">
        <v>6</v>
      </c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60"/>
      <c r="T15" s="60"/>
      <c r="U15" s="60"/>
      <c r="V15" s="60"/>
      <c r="W15" s="20"/>
      <c r="X15" s="58">
        <v>6</v>
      </c>
      <c r="Y15" s="58">
        <v>7</v>
      </c>
      <c r="Z15" s="58">
        <v>8</v>
      </c>
      <c r="AA15" s="58">
        <v>9</v>
      </c>
      <c r="AB15" s="2"/>
    </row>
    <row r="16" spans="1:28" ht="31.5">
      <c r="A16" s="68" t="s">
        <v>139</v>
      </c>
      <c r="B16" s="70" t="s">
        <v>140</v>
      </c>
      <c r="C16" s="77" t="s">
        <v>28</v>
      </c>
      <c r="D16" s="77" t="s">
        <v>28</v>
      </c>
      <c r="E16" s="77" t="s">
        <v>25</v>
      </c>
      <c r="F16" s="77" t="s">
        <v>23</v>
      </c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86"/>
      <c r="R16" s="86"/>
      <c r="S16" s="86"/>
      <c r="T16" s="87"/>
      <c r="U16" s="87"/>
      <c r="V16" s="87"/>
      <c r="W16" s="87"/>
      <c r="X16" s="88"/>
      <c r="Y16" s="83">
        <f>Y104</f>
        <v>4783.78</v>
      </c>
      <c r="Z16" s="83">
        <f>Z104</f>
        <v>4685</v>
      </c>
      <c r="AA16" s="83">
        <f>AA104</f>
        <v>98.78</v>
      </c>
      <c r="AB16" s="2"/>
    </row>
    <row r="17" spans="1:87" ht="15.75">
      <c r="A17" s="53" t="s">
        <v>11</v>
      </c>
      <c r="B17" s="160" t="s">
        <v>140</v>
      </c>
      <c r="C17" s="34" t="s">
        <v>21</v>
      </c>
      <c r="D17" s="34" t="s">
        <v>28</v>
      </c>
      <c r="E17" s="34" t="s">
        <v>25</v>
      </c>
      <c r="F17" s="34" t="s">
        <v>23</v>
      </c>
      <c r="G17" s="32">
        <f>M17</f>
        <v>19781.6</v>
      </c>
      <c r="H17" s="32" t="e">
        <f>#REF!+#REF!+H22+#REF!+#REF!+H34+H42+#REF!</f>
        <v>#REF!</v>
      </c>
      <c r="I17" s="32" t="e">
        <f>#REF!+#REF!+I22+#REF!+#REF!+I34+I42+#REF!</f>
        <v>#REF!</v>
      </c>
      <c r="J17" s="32" t="e">
        <f>#REF!+#REF!+J22+#REF!+#REF!+J34+J42+#REF!</f>
        <v>#REF!</v>
      </c>
      <c r="K17" s="32" t="e">
        <f>#REF!+#REF!+K22+#REF!+#REF!+K34+K42+#REF!</f>
        <v>#REF!</v>
      </c>
      <c r="L17" s="32" t="e">
        <f>#REF!+#REF!+L22+#REF!+#REF!+L34+L42+#REF!</f>
        <v>#REF!</v>
      </c>
      <c r="M17" s="32">
        <v>19781.6</v>
      </c>
      <c r="N17" s="32">
        <v>18291.5</v>
      </c>
      <c r="O17" s="32">
        <v>1490.1</v>
      </c>
      <c r="P17" s="32" t="e">
        <f>#REF!+#REF!+P22+#REF!+#REF!+P34+P42+#REF!</f>
        <v>#REF!</v>
      </c>
      <c r="Q17" s="32" t="e">
        <f>#REF!+#REF!+Q22+#REF!+#REF!+Q34+Q42+#REF!</f>
        <v>#REF!</v>
      </c>
      <c r="R17" s="32" t="e">
        <f>#REF!+#REF!+R22+#REF!+#REF!+R34+R42+#REF!</f>
        <v>#REF!</v>
      </c>
      <c r="S17" s="35" t="e">
        <f>#REF!+#REF!+S22+#REF!+S34+S42+#REF!</f>
        <v>#REF!</v>
      </c>
      <c r="T17" s="35" t="e">
        <f>#REF!+#REF!+T22+#REF!+T34+T42+#REF!</f>
        <v>#REF!</v>
      </c>
      <c r="U17" s="35" t="e">
        <f>#REF!+#REF!+U22+#REF!+U34+U42+#REF!</f>
        <v>#REF!</v>
      </c>
      <c r="V17" s="35" t="e">
        <f>#REF!+#REF!+V22+#REF!+V34+V42+#REF!</f>
        <v>#REF!</v>
      </c>
      <c r="W17" s="35" t="e">
        <f>#REF!+#REF!+W22+#REF!+W34+W42+#REF!</f>
        <v>#REF!</v>
      </c>
      <c r="X17" s="35" t="e">
        <f>#REF!+#REF!+X22+#REF!+X34+X42+#REF!</f>
        <v>#REF!</v>
      </c>
      <c r="Y17" s="66">
        <f>Y22+Y30+Y34+Y42+Y18</f>
        <v>2338.81</v>
      </c>
      <c r="Z17" s="66">
        <f>Z22+Z30+Z34+Z42+Z18</f>
        <v>2338.81</v>
      </c>
      <c r="AA17" s="66">
        <f>AA22+AA30+AA34+AA42+AA18</f>
        <v>0</v>
      </c>
      <c r="AB17" s="35" t="e">
        <f>#REF!+#REF!+AB22+#REF!+AB34+AB42+#REF!</f>
        <v>#REF!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ht="63">
      <c r="A18" s="142" t="s">
        <v>12</v>
      </c>
      <c r="B18" s="159" t="s">
        <v>140</v>
      </c>
      <c r="C18" s="14" t="s">
        <v>21</v>
      </c>
      <c r="D18" s="14" t="s">
        <v>22</v>
      </c>
      <c r="E18" s="14" t="s">
        <v>25</v>
      </c>
      <c r="F18" s="44" t="s">
        <v>23</v>
      </c>
      <c r="G18" s="15" t="e">
        <f>#REF!</f>
        <v>#REF!</v>
      </c>
      <c r="H18" s="15"/>
      <c r="I18" s="15"/>
      <c r="J18" s="15"/>
      <c r="K18" s="15"/>
      <c r="L18" s="13">
        <v>1102.3</v>
      </c>
      <c r="M18" s="13">
        <v>1102.3</v>
      </c>
      <c r="N18" s="13">
        <v>0</v>
      </c>
      <c r="O18" s="15"/>
      <c r="P18" s="15"/>
      <c r="Q18" s="15"/>
      <c r="R18" s="15" t="e">
        <f>#REF!</f>
        <v>#REF!</v>
      </c>
      <c r="S18" s="15" t="e">
        <f>#REF!</f>
        <v>#REF!</v>
      </c>
      <c r="T18" s="15" t="e">
        <f>#REF!</f>
        <v>#REF!</v>
      </c>
      <c r="U18" s="15" t="e">
        <f>#REF!</f>
        <v>#REF!</v>
      </c>
      <c r="V18" s="15" t="e">
        <f>#REF!</f>
        <v>#REF!</v>
      </c>
      <c r="W18" s="15" t="e">
        <f>#REF!</f>
        <v>#REF!</v>
      </c>
      <c r="X18" s="15">
        <f aca="true" t="shared" si="0" ref="X18:AA20">X19</f>
        <v>1651</v>
      </c>
      <c r="Y18" s="15">
        <f t="shared" si="0"/>
        <v>825.5</v>
      </c>
      <c r="Z18" s="15">
        <f t="shared" si="0"/>
        <v>825.5</v>
      </c>
      <c r="AA18" s="15">
        <f t="shared" si="0"/>
        <v>0</v>
      </c>
      <c r="AB18" s="39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47.25">
      <c r="A19" s="128" t="s">
        <v>81</v>
      </c>
      <c r="B19" s="159" t="s">
        <v>140</v>
      </c>
      <c r="C19" s="14" t="s">
        <v>21</v>
      </c>
      <c r="D19" s="14" t="s">
        <v>22</v>
      </c>
      <c r="E19" s="14" t="s">
        <v>82</v>
      </c>
      <c r="F19" s="14" t="s">
        <v>23</v>
      </c>
      <c r="G19" s="17" t="e">
        <f>G18</f>
        <v>#REF!</v>
      </c>
      <c r="H19" s="17">
        <f>H18</f>
        <v>0</v>
      </c>
      <c r="I19" s="17">
        <f>I18</f>
        <v>0</v>
      </c>
      <c r="J19" s="17">
        <f>J18</f>
        <v>0</v>
      </c>
      <c r="K19" s="17">
        <f>K18</f>
        <v>0</v>
      </c>
      <c r="L19" s="13">
        <v>1102.3</v>
      </c>
      <c r="M19" s="13">
        <v>1102.3</v>
      </c>
      <c r="N19" s="13">
        <v>0</v>
      </c>
      <c r="O19" s="17">
        <f>O18</f>
        <v>0</v>
      </c>
      <c r="P19" s="17">
        <f>P18</f>
        <v>0</v>
      </c>
      <c r="Q19" s="17">
        <f>Q18</f>
        <v>0</v>
      </c>
      <c r="R19" s="15" t="e">
        <f>#REF!</f>
        <v>#REF!</v>
      </c>
      <c r="S19" s="15" t="e">
        <f>#REF!</f>
        <v>#REF!</v>
      </c>
      <c r="T19" s="15" t="e">
        <f>#REF!</f>
        <v>#REF!</v>
      </c>
      <c r="U19" s="15" t="e">
        <f>#REF!</f>
        <v>#REF!</v>
      </c>
      <c r="V19" s="15" t="e">
        <f>#REF!</f>
        <v>#REF!</v>
      </c>
      <c r="W19" s="15" t="e">
        <f>#REF!</f>
        <v>#REF!</v>
      </c>
      <c r="X19" s="15">
        <f t="shared" si="0"/>
        <v>1651</v>
      </c>
      <c r="Y19" s="15">
        <f>Y20</f>
        <v>825.5</v>
      </c>
      <c r="Z19" s="15">
        <f t="shared" si="0"/>
        <v>825.5</v>
      </c>
      <c r="AA19" s="15">
        <f t="shared" si="0"/>
        <v>0</v>
      </c>
      <c r="AB19" s="39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15.75">
      <c r="A20" s="79" t="s">
        <v>13</v>
      </c>
      <c r="B20" s="159" t="s">
        <v>140</v>
      </c>
      <c r="C20" s="14" t="s">
        <v>21</v>
      </c>
      <c r="D20" s="14" t="s">
        <v>22</v>
      </c>
      <c r="E20" s="14" t="s">
        <v>83</v>
      </c>
      <c r="F20" s="14" t="s">
        <v>23</v>
      </c>
      <c r="G20" s="17" t="e">
        <f>G18</f>
        <v>#REF!</v>
      </c>
      <c r="H20" s="17">
        <f>H18</f>
        <v>0</v>
      </c>
      <c r="I20" s="17">
        <f>I18</f>
        <v>0</v>
      </c>
      <c r="J20" s="17">
        <f>J18</f>
        <v>0</v>
      </c>
      <c r="K20" s="17">
        <f>K18</f>
        <v>0</v>
      </c>
      <c r="L20" s="13">
        <v>1102.3</v>
      </c>
      <c r="M20" s="13">
        <v>1102.3</v>
      </c>
      <c r="N20" s="13">
        <v>0</v>
      </c>
      <c r="O20" s="17">
        <f>O18</f>
        <v>0</v>
      </c>
      <c r="P20" s="17">
        <f>P18</f>
        <v>0</v>
      </c>
      <c r="Q20" s="17">
        <f>Q18</f>
        <v>0</v>
      </c>
      <c r="R20" s="15" t="e">
        <f>#REF!</f>
        <v>#REF!</v>
      </c>
      <c r="S20" s="15" t="e">
        <f>#REF!</f>
        <v>#REF!</v>
      </c>
      <c r="T20" s="15" t="e">
        <f>#REF!</f>
        <v>#REF!</v>
      </c>
      <c r="U20" s="15" t="e">
        <f>#REF!</f>
        <v>#REF!</v>
      </c>
      <c r="V20" s="15" t="e">
        <f>#REF!</f>
        <v>#REF!</v>
      </c>
      <c r="W20" s="15" t="e">
        <f>#REF!</f>
        <v>#REF!</v>
      </c>
      <c r="X20" s="15">
        <f>X21</f>
        <v>1651</v>
      </c>
      <c r="Y20" s="15">
        <f>Y21</f>
        <v>825.5</v>
      </c>
      <c r="Z20" s="15">
        <f t="shared" si="0"/>
        <v>825.5</v>
      </c>
      <c r="AA20" s="15">
        <f>AA21</f>
        <v>0</v>
      </c>
      <c r="AB20" s="13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60">
      <c r="A21" s="131" t="s">
        <v>80</v>
      </c>
      <c r="B21" s="159" t="s">
        <v>140</v>
      </c>
      <c r="C21" s="14" t="s">
        <v>21</v>
      </c>
      <c r="D21" s="14" t="s">
        <v>22</v>
      </c>
      <c r="E21" s="14" t="s">
        <v>83</v>
      </c>
      <c r="F21" s="147">
        <v>121</v>
      </c>
      <c r="G21" s="17"/>
      <c r="H21" s="17"/>
      <c r="I21" s="17"/>
      <c r="J21" s="17"/>
      <c r="K21" s="17"/>
      <c r="L21" s="17"/>
      <c r="M21" s="13"/>
      <c r="N21" s="13"/>
      <c r="O21" s="13"/>
      <c r="P21" s="17"/>
      <c r="Q21" s="17"/>
      <c r="R21" s="17"/>
      <c r="S21" s="17"/>
      <c r="T21" s="15"/>
      <c r="U21" s="15"/>
      <c r="V21" s="15"/>
      <c r="W21" s="16"/>
      <c r="X21" s="17">
        <f>Y21+Z21</f>
        <v>1651</v>
      </c>
      <c r="Y21" s="17">
        <v>825.5</v>
      </c>
      <c r="Z21" s="15">
        <v>825.5</v>
      </c>
      <c r="AA21" s="63"/>
      <c r="AB21" s="13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94.5">
      <c r="A22" s="146" t="s">
        <v>14</v>
      </c>
      <c r="B22" s="160" t="s">
        <v>140</v>
      </c>
      <c r="C22" s="34" t="s">
        <v>21</v>
      </c>
      <c r="D22" s="34" t="s">
        <v>26</v>
      </c>
      <c r="E22" s="34" t="s">
        <v>25</v>
      </c>
      <c r="F22" s="34" t="s">
        <v>23</v>
      </c>
      <c r="G22" s="3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40"/>
      <c r="V22" s="140"/>
      <c r="W22" s="140"/>
      <c r="X22" s="141"/>
      <c r="Y22" s="32">
        <f aca="true" t="shared" si="1" ref="Y22:AA23">Y23</f>
        <v>1371.6</v>
      </c>
      <c r="Z22" s="32">
        <f t="shared" si="1"/>
        <v>1371.6</v>
      </c>
      <c r="AA22" s="32">
        <f t="shared" si="1"/>
        <v>0</v>
      </c>
      <c r="AB22" s="39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ht="47.25">
      <c r="A23" s="128" t="s">
        <v>126</v>
      </c>
      <c r="B23" s="159" t="s">
        <v>140</v>
      </c>
      <c r="C23" s="14" t="s">
        <v>21</v>
      </c>
      <c r="D23" s="14" t="s">
        <v>26</v>
      </c>
      <c r="E23" s="14" t="s">
        <v>82</v>
      </c>
      <c r="F23" s="18" t="s">
        <v>23</v>
      </c>
      <c r="G23" s="14"/>
      <c r="H23" s="17"/>
      <c r="I23" s="17"/>
      <c r="J23" s="17"/>
      <c r="K23" s="17"/>
      <c r="L23" s="17"/>
      <c r="M23" s="17"/>
      <c r="N23" s="13"/>
      <c r="O23" s="13"/>
      <c r="P23" s="13"/>
      <c r="Q23" s="17"/>
      <c r="R23" s="17"/>
      <c r="S23" s="17"/>
      <c r="T23" s="17"/>
      <c r="U23" s="15"/>
      <c r="V23" s="15"/>
      <c r="W23" s="15"/>
      <c r="X23" s="16"/>
      <c r="Y23" s="17">
        <f t="shared" si="1"/>
        <v>1371.6</v>
      </c>
      <c r="Z23" s="17">
        <f t="shared" si="1"/>
        <v>1371.6</v>
      </c>
      <c r="AA23" s="17">
        <f t="shared" si="1"/>
        <v>0</v>
      </c>
      <c r="AB23" s="39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ht="47.25">
      <c r="A24" s="79" t="s">
        <v>84</v>
      </c>
      <c r="B24" s="159" t="s">
        <v>140</v>
      </c>
      <c r="C24" s="14" t="s">
        <v>21</v>
      </c>
      <c r="D24" s="14" t="s">
        <v>26</v>
      </c>
      <c r="E24" s="14" t="s">
        <v>85</v>
      </c>
      <c r="F24" s="14" t="s">
        <v>23</v>
      </c>
      <c r="G24" s="17" t="e">
        <f>#REF!</f>
        <v>#REF!</v>
      </c>
      <c r="H24" s="17" t="e">
        <f>#REF!</f>
        <v>#REF!</v>
      </c>
      <c r="I24" s="17" t="e">
        <f>#REF!</f>
        <v>#REF!</v>
      </c>
      <c r="J24" s="17" t="e">
        <f>#REF!</f>
        <v>#REF!</v>
      </c>
      <c r="K24" s="17" t="e">
        <f>#REF!</f>
        <v>#REF!</v>
      </c>
      <c r="L24" s="17" t="e">
        <f>#REF!</f>
        <v>#REF!</v>
      </c>
      <c r="M24" s="17">
        <v>5481.1</v>
      </c>
      <c r="N24" s="17">
        <v>5481.1</v>
      </c>
      <c r="O24" s="17">
        <v>0</v>
      </c>
      <c r="P24" s="17" t="e">
        <f>#REF!</f>
        <v>#REF!</v>
      </c>
      <c r="Q24" s="17" t="e">
        <f>#REF!</f>
        <v>#REF!</v>
      </c>
      <c r="R24" s="17" t="e">
        <f>#REF!</f>
        <v>#REF!</v>
      </c>
      <c r="S24" s="15" t="e">
        <f>#REF!</f>
        <v>#REF!</v>
      </c>
      <c r="T24" s="15" t="e">
        <f>#REF!</f>
        <v>#REF!</v>
      </c>
      <c r="U24" s="15" t="e">
        <f>#REF!</f>
        <v>#REF!</v>
      </c>
      <c r="V24" s="15" t="e">
        <f>#REF!</f>
        <v>#REF!</v>
      </c>
      <c r="W24" s="15" t="e">
        <f>#REF!</f>
        <v>#REF!</v>
      </c>
      <c r="X24" s="15" t="e">
        <f>#REF!</f>
        <v>#REF!</v>
      </c>
      <c r="Y24" s="15">
        <f>Y25+Y26+Y28+Y29+Y27</f>
        <v>1371.6</v>
      </c>
      <c r="Z24" s="15">
        <f>Z25+Z26+Z28+Z29+Z27</f>
        <v>1371.6</v>
      </c>
      <c r="AA24" s="15">
        <f>AA25+AA26+AA28+AA29+AA27</f>
        <v>0</v>
      </c>
      <c r="AB24" s="39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ht="60">
      <c r="A25" s="131" t="s">
        <v>80</v>
      </c>
      <c r="B25" s="159" t="s">
        <v>140</v>
      </c>
      <c r="C25" s="14" t="s">
        <v>21</v>
      </c>
      <c r="D25" s="14" t="s">
        <v>26</v>
      </c>
      <c r="E25" s="14" t="s">
        <v>85</v>
      </c>
      <c r="F25" s="14" t="s">
        <v>59</v>
      </c>
      <c r="G25" s="14" t="s">
        <v>59</v>
      </c>
      <c r="H25" s="17"/>
      <c r="I25" s="17"/>
      <c r="J25" s="17"/>
      <c r="K25" s="17"/>
      <c r="L25" s="17"/>
      <c r="M25" s="17"/>
      <c r="N25" s="13"/>
      <c r="O25" s="13"/>
      <c r="P25" s="13"/>
      <c r="Q25" s="17"/>
      <c r="R25" s="17"/>
      <c r="S25" s="17"/>
      <c r="T25" s="17"/>
      <c r="U25" s="15"/>
      <c r="V25" s="15"/>
      <c r="W25" s="15"/>
      <c r="X25" s="16"/>
      <c r="Y25" s="17">
        <v>1149.5</v>
      </c>
      <c r="Z25" s="17">
        <v>1149.5</v>
      </c>
      <c r="AA25" s="15"/>
      <c r="AB25" s="39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ht="66">
      <c r="A26" s="145" t="s">
        <v>86</v>
      </c>
      <c r="B26" s="159" t="s">
        <v>140</v>
      </c>
      <c r="C26" s="14" t="s">
        <v>21</v>
      </c>
      <c r="D26" s="14" t="s">
        <v>26</v>
      </c>
      <c r="E26" s="14" t="s">
        <v>85</v>
      </c>
      <c r="F26" s="14" t="s">
        <v>60</v>
      </c>
      <c r="G26" s="14" t="s">
        <v>60</v>
      </c>
      <c r="H26" s="17"/>
      <c r="I26" s="17"/>
      <c r="J26" s="17"/>
      <c r="K26" s="17"/>
      <c r="L26" s="17"/>
      <c r="M26" s="17"/>
      <c r="N26" s="13"/>
      <c r="O26" s="13"/>
      <c r="P26" s="13"/>
      <c r="Q26" s="17"/>
      <c r="R26" s="17"/>
      <c r="S26" s="17"/>
      <c r="T26" s="17"/>
      <c r="U26" s="15"/>
      <c r="V26" s="15"/>
      <c r="W26" s="15"/>
      <c r="X26" s="16"/>
      <c r="Y26" s="17">
        <v>1</v>
      </c>
      <c r="Z26" s="17">
        <v>1</v>
      </c>
      <c r="AA26" s="15"/>
      <c r="AB26" s="39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ht="45">
      <c r="A27" s="131" t="s">
        <v>87</v>
      </c>
      <c r="B27" s="159" t="s">
        <v>140</v>
      </c>
      <c r="C27" s="14" t="s">
        <v>21</v>
      </c>
      <c r="D27" s="14" t="s">
        <v>26</v>
      </c>
      <c r="E27" s="14" t="s">
        <v>85</v>
      </c>
      <c r="F27" s="14" t="s">
        <v>61</v>
      </c>
      <c r="G27" s="14" t="s">
        <v>61</v>
      </c>
      <c r="H27" s="17"/>
      <c r="I27" s="17"/>
      <c r="J27" s="17"/>
      <c r="K27" s="17"/>
      <c r="L27" s="17"/>
      <c r="M27" s="17"/>
      <c r="N27" s="13"/>
      <c r="O27" s="13"/>
      <c r="P27" s="13"/>
      <c r="Q27" s="17"/>
      <c r="R27" s="17"/>
      <c r="S27" s="17"/>
      <c r="T27" s="17"/>
      <c r="U27" s="15"/>
      <c r="V27" s="15"/>
      <c r="W27" s="15"/>
      <c r="X27" s="16"/>
      <c r="Y27" s="17">
        <f>Z27+AA27</f>
        <v>210.1</v>
      </c>
      <c r="Z27" s="17">
        <v>210.1</v>
      </c>
      <c r="AA27" s="15"/>
      <c r="AB27" s="39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7" ht="30.75" thickBot="1">
      <c r="A28" s="115" t="s">
        <v>57</v>
      </c>
      <c r="B28" s="159" t="s">
        <v>140</v>
      </c>
      <c r="C28" s="14" t="s">
        <v>21</v>
      </c>
      <c r="D28" s="14" t="s">
        <v>26</v>
      </c>
      <c r="E28" s="14" t="s">
        <v>85</v>
      </c>
      <c r="F28" s="14" t="s">
        <v>62</v>
      </c>
      <c r="G28" s="17"/>
      <c r="H28" s="17"/>
      <c r="I28" s="17"/>
      <c r="J28" s="17"/>
      <c r="K28" s="17"/>
      <c r="L28" s="17"/>
      <c r="M28" s="13"/>
      <c r="N28" s="13"/>
      <c r="O28" s="13"/>
      <c r="P28" s="17"/>
      <c r="Q28" s="17"/>
      <c r="R28" s="17"/>
      <c r="S28" s="17"/>
      <c r="T28" s="15"/>
      <c r="U28" s="15"/>
      <c r="V28" s="15"/>
      <c r="W28" s="16"/>
      <c r="X28" s="61"/>
      <c r="Y28" s="17">
        <v>6</v>
      </c>
      <c r="Z28" s="15">
        <v>6</v>
      </c>
      <c r="AA28" s="63"/>
      <c r="AB28" s="39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87" ht="30">
      <c r="A29" s="131" t="s">
        <v>88</v>
      </c>
      <c r="B29" s="159" t="s">
        <v>140</v>
      </c>
      <c r="C29" s="14" t="s">
        <v>21</v>
      </c>
      <c r="D29" s="14" t="s">
        <v>26</v>
      </c>
      <c r="E29" s="14" t="s">
        <v>85</v>
      </c>
      <c r="F29" s="14" t="s">
        <v>63</v>
      </c>
      <c r="G29" s="14" t="s">
        <v>63</v>
      </c>
      <c r="H29" s="17"/>
      <c r="I29" s="17"/>
      <c r="J29" s="17"/>
      <c r="K29" s="17"/>
      <c r="L29" s="17"/>
      <c r="M29" s="17"/>
      <c r="N29" s="13"/>
      <c r="O29" s="13"/>
      <c r="P29" s="13"/>
      <c r="Q29" s="17"/>
      <c r="R29" s="17"/>
      <c r="S29" s="17"/>
      <c r="T29" s="17"/>
      <c r="U29" s="15"/>
      <c r="V29" s="15"/>
      <c r="W29" s="15"/>
      <c r="X29" s="16"/>
      <c r="Y29" s="17">
        <v>5</v>
      </c>
      <c r="Z29" s="17">
        <v>5</v>
      </c>
      <c r="AA29" s="15"/>
      <c r="AB29" s="39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87" ht="78.75">
      <c r="A30" s="56" t="s">
        <v>15</v>
      </c>
      <c r="B30" s="160" t="s">
        <v>140</v>
      </c>
      <c r="C30" s="37" t="s">
        <v>21</v>
      </c>
      <c r="D30" s="37" t="s">
        <v>27</v>
      </c>
      <c r="E30" s="37" t="s">
        <v>25</v>
      </c>
      <c r="F30" s="37" t="s">
        <v>23</v>
      </c>
      <c r="G30" s="33">
        <v>3868.9</v>
      </c>
      <c r="H30" s="33">
        <v>3820</v>
      </c>
      <c r="I30" s="33">
        <v>48.9</v>
      </c>
      <c r="J30" s="33"/>
      <c r="K30" s="33"/>
      <c r="L30" s="33"/>
      <c r="M30" s="32">
        <v>3868.9</v>
      </c>
      <c r="N30" s="32">
        <v>3820</v>
      </c>
      <c r="O30" s="32">
        <v>48.9</v>
      </c>
      <c r="P30" s="33">
        <v>111</v>
      </c>
      <c r="Q30" s="33">
        <v>111</v>
      </c>
      <c r="R30" s="33"/>
      <c r="S30" s="33" t="e">
        <f>#REF!+#REF!</f>
        <v>#REF!</v>
      </c>
      <c r="T30" s="33" t="e">
        <f>#REF!+#REF!</f>
        <v>#REF!</v>
      </c>
      <c r="U30" s="33" t="e">
        <f>#REF!+#REF!</f>
        <v>#REF!</v>
      </c>
      <c r="V30" s="33" t="e">
        <f>#REF!+#REF!</f>
        <v>#REF!</v>
      </c>
      <c r="W30" s="33" t="e">
        <f>#REF!+#REF!</f>
        <v>#REF!</v>
      </c>
      <c r="X30" s="33" t="e">
        <f>#REF!+#REF!</f>
        <v>#REF!</v>
      </c>
      <c r="Y30" s="33">
        <f aca="true" t="shared" si="2" ref="Y30:AA32">Y31</f>
        <v>87.71</v>
      </c>
      <c r="Z30" s="33">
        <f t="shared" si="2"/>
        <v>87.71</v>
      </c>
      <c r="AA30" s="33">
        <f t="shared" si="2"/>
        <v>0</v>
      </c>
      <c r="AB30" s="39"/>
      <c r="AC30" s="167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ht="47.25">
      <c r="A31" s="128" t="s">
        <v>89</v>
      </c>
      <c r="B31" s="159" t="s">
        <v>140</v>
      </c>
      <c r="C31" s="14" t="s">
        <v>21</v>
      </c>
      <c r="D31" s="14" t="s">
        <v>27</v>
      </c>
      <c r="E31" s="14" t="s">
        <v>82</v>
      </c>
      <c r="F31" s="18" t="s">
        <v>23</v>
      </c>
      <c r="G31" s="14"/>
      <c r="H31" s="17"/>
      <c r="I31" s="17"/>
      <c r="J31" s="17"/>
      <c r="K31" s="17"/>
      <c r="L31" s="17"/>
      <c r="M31" s="17"/>
      <c r="N31" s="13"/>
      <c r="O31" s="13"/>
      <c r="P31" s="13"/>
      <c r="Q31" s="17"/>
      <c r="R31" s="17"/>
      <c r="S31" s="17"/>
      <c r="T31" s="17"/>
      <c r="U31" s="15"/>
      <c r="V31" s="15"/>
      <c r="W31" s="15"/>
      <c r="X31" s="16"/>
      <c r="Y31" s="17">
        <f t="shared" si="2"/>
        <v>87.71</v>
      </c>
      <c r="Z31" s="17">
        <f t="shared" si="2"/>
        <v>87.71</v>
      </c>
      <c r="AA31" s="17">
        <f t="shared" si="2"/>
        <v>0</v>
      </c>
      <c r="AB31" s="39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ht="78.75">
      <c r="A32" s="79" t="s">
        <v>141</v>
      </c>
      <c r="B32" s="159" t="s">
        <v>140</v>
      </c>
      <c r="C32" s="14" t="s">
        <v>21</v>
      </c>
      <c r="D32" s="14" t="s">
        <v>27</v>
      </c>
      <c r="E32" s="18" t="s">
        <v>149</v>
      </c>
      <c r="F32" s="84" t="s">
        <v>23</v>
      </c>
      <c r="G32" s="81" t="e">
        <f>#REF!</f>
        <v>#REF!</v>
      </c>
      <c r="H32" s="81" t="e">
        <f>#REF!</f>
        <v>#REF!</v>
      </c>
      <c r="I32" s="81" t="e">
        <f>#REF!</f>
        <v>#REF!</v>
      </c>
      <c r="J32" s="17">
        <f>J30</f>
        <v>0</v>
      </c>
      <c r="K32" s="17">
        <f>K30</f>
        <v>0</v>
      </c>
      <c r="L32" s="17">
        <f>L30</f>
        <v>0</v>
      </c>
      <c r="M32" s="13">
        <v>3868.9</v>
      </c>
      <c r="N32" s="13">
        <v>3820</v>
      </c>
      <c r="O32" s="13">
        <v>48.9</v>
      </c>
      <c r="P32" s="17">
        <f>P30</f>
        <v>111</v>
      </c>
      <c r="Q32" s="17">
        <f>Q30</f>
        <v>111</v>
      </c>
      <c r="R32" s="17">
        <f>R30</f>
        <v>0</v>
      </c>
      <c r="S32" s="15" t="e">
        <f>#REF!</f>
        <v>#REF!</v>
      </c>
      <c r="T32" s="15" t="e">
        <f>#REF!</f>
        <v>#REF!</v>
      </c>
      <c r="U32" s="15" t="e">
        <f>#REF!</f>
        <v>#REF!</v>
      </c>
      <c r="V32" s="15" t="e">
        <f>#REF!</f>
        <v>#REF!</v>
      </c>
      <c r="W32" s="15" t="e">
        <f>#REF!</f>
        <v>#REF!</v>
      </c>
      <c r="X32" s="15" t="e">
        <f>#REF!</f>
        <v>#REF!</v>
      </c>
      <c r="Y32" s="15">
        <f t="shared" si="2"/>
        <v>87.71</v>
      </c>
      <c r="Z32" s="15">
        <f t="shared" si="2"/>
        <v>87.71</v>
      </c>
      <c r="AA32" s="15">
        <f t="shared" si="2"/>
        <v>0</v>
      </c>
      <c r="AB32" s="39"/>
      <c r="AC32" s="130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ht="31.5">
      <c r="A33" s="78" t="s">
        <v>64</v>
      </c>
      <c r="B33" s="159" t="s">
        <v>140</v>
      </c>
      <c r="C33" s="14" t="s">
        <v>21</v>
      </c>
      <c r="D33" s="14" t="s">
        <v>27</v>
      </c>
      <c r="E33" s="18" t="s">
        <v>149</v>
      </c>
      <c r="F33" s="80" t="s">
        <v>65</v>
      </c>
      <c r="G33" s="81"/>
      <c r="H33" s="81"/>
      <c r="I33" s="81"/>
      <c r="J33" s="17"/>
      <c r="K33" s="17"/>
      <c r="L33" s="17"/>
      <c r="M33" s="13"/>
      <c r="N33" s="13"/>
      <c r="O33" s="13"/>
      <c r="P33" s="17"/>
      <c r="Q33" s="17"/>
      <c r="R33" s="17"/>
      <c r="S33" s="17"/>
      <c r="T33" s="15"/>
      <c r="U33" s="15"/>
      <c r="V33" s="15"/>
      <c r="W33" s="16"/>
      <c r="X33" s="61"/>
      <c r="Y33" s="17">
        <v>87.71</v>
      </c>
      <c r="Z33" s="15">
        <v>87.71</v>
      </c>
      <c r="AA33" s="63"/>
      <c r="AB33" s="39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ht="15.75">
      <c r="A34" s="56" t="s">
        <v>16</v>
      </c>
      <c r="B34" s="160" t="s">
        <v>140</v>
      </c>
      <c r="C34" s="37" t="s">
        <v>21</v>
      </c>
      <c r="D34" s="37" t="s">
        <v>2</v>
      </c>
      <c r="E34" s="37" t="s">
        <v>25</v>
      </c>
      <c r="F34" s="37" t="s">
        <v>23</v>
      </c>
      <c r="G34" s="33">
        <v>100</v>
      </c>
      <c r="H34" s="33">
        <v>100</v>
      </c>
      <c r="I34" s="33"/>
      <c r="J34" s="33"/>
      <c r="K34" s="33"/>
      <c r="L34" s="33"/>
      <c r="M34" s="32">
        <v>100</v>
      </c>
      <c r="N34" s="32">
        <v>100</v>
      </c>
      <c r="O34" s="32">
        <v>0</v>
      </c>
      <c r="P34" s="33"/>
      <c r="Q34" s="33"/>
      <c r="R34" s="33"/>
      <c r="S34" s="33" t="e">
        <f>#REF!</f>
        <v>#REF!</v>
      </c>
      <c r="T34" s="33" t="e">
        <f>#REF!</f>
        <v>#REF!</v>
      </c>
      <c r="U34" s="33" t="e">
        <f>#REF!</f>
        <v>#REF!</v>
      </c>
      <c r="V34" s="33" t="e">
        <f>#REF!</f>
        <v>#REF!</v>
      </c>
      <c r="W34" s="33" t="e">
        <f>#REF!</f>
        <v>#REF!</v>
      </c>
      <c r="X34" s="33" t="e">
        <f>#REF!</f>
        <v>#REF!</v>
      </c>
      <c r="Y34" s="33">
        <f>Y35</f>
        <v>4</v>
      </c>
      <c r="Z34" s="33">
        <f aca="true" t="shared" si="3" ref="Z34:AA36">Z35</f>
        <v>4</v>
      </c>
      <c r="AA34" s="33">
        <f t="shared" si="3"/>
        <v>0</v>
      </c>
      <c r="AB34" s="39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ht="47.25">
      <c r="A35" s="109" t="s">
        <v>90</v>
      </c>
      <c r="B35" s="159" t="s">
        <v>140</v>
      </c>
      <c r="C35" s="14" t="s">
        <v>21</v>
      </c>
      <c r="D35" s="14" t="s">
        <v>2</v>
      </c>
      <c r="E35" s="14" t="s">
        <v>82</v>
      </c>
      <c r="F35" s="14" t="s">
        <v>23</v>
      </c>
      <c r="G35" s="15"/>
      <c r="H35" s="15"/>
      <c r="I35" s="15"/>
      <c r="J35" s="15"/>
      <c r="K35" s="15"/>
      <c r="L35" s="15"/>
      <c r="M35" s="13"/>
      <c r="N35" s="13"/>
      <c r="O35" s="13"/>
      <c r="P35" s="15"/>
      <c r="Q35" s="15"/>
      <c r="R35" s="15"/>
      <c r="S35" s="15"/>
      <c r="T35" s="15"/>
      <c r="U35" s="15"/>
      <c r="V35" s="15"/>
      <c r="W35" s="15"/>
      <c r="X35" s="15"/>
      <c r="Y35" s="15">
        <f>Y36</f>
        <v>4</v>
      </c>
      <c r="Z35" s="15">
        <f t="shared" si="3"/>
        <v>4</v>
      </c>
      <c r="AA35" s="15">
        <f t="shared" si="3"/>
        <v>0</v>
      </c>
      <c r="AB35" s="39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ht="31.5">
      <c r="A36" s="54" t="s">
        <v>91</v>
      </c>
      <c r="B36" s="159" t="s">
        <v>140</v>
      </c>
      <c r="C36" s="14" t="s">
        <v>21</v>
      </c>
      <c r="D36" s="14" t="s">
        <v>2</v>
      </c>
      <c r="E36" s="14" t="s">
        <v>92</v>
      </c>
      <c r="F36" s="14" t="s">
        <v>23</v>
      </c>
      <c r="G36" s="15"/>
      <c r="H36" s="15"/>
      <c r="I36" s="15"/>
      <c r="J36" s="15"/>
      <c r="K36" s="15"/>
      <c r="L36" s="15"/>
      <c r="M36" s="13"/>
      <c r="N36" s="13"/>
      <c r="O36" s="13"/>
      <c r="P36" s="15"/>
      <c r="Q36" s="15"/>
      <c r="R36" s="15"/>
      <c r="S36" s="15"/>
      <c r="T36" s="15"/>
      <c r="U36" s="15"/>
      <c r="V36" s="15"/>
      <c r="W36" s="15"/>
      <c r="X36" s="15"/>
      <c r="Y36" s="15">
        <f>Y37</f>
        <v>4</v>
      </c>
      <c r="Z36" s="15">
        <f t="shared" si="3"/>
        <v>4</v>
      </c>
      <c r="AA36" s="15">
        <f t="shared" si="3"/>
        <v>0</v>
      </c>
      <c r="AB36" s="39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ht="47.25">
      <c r="A37" s="55" t="s">
        <v>132</v>
      </c>
      <c r="B37" s="159" t="s">
        <v>140</v>
      </c>
      <c r="C37" s="14" t="s">
        <v>21</v>
      </c>
      <c r="D37" s="14" t="s">
        <v>2</v>
      </c>
      <c r="E37" s="14" t="s">
        <v>150</v>
      </c>
      <c r="F37" s="14" t="s">
        <v>23</v>
      </c>
      <c r="G37" s="15">
        <v>50</v>
      </c>
      <c r="H37" s="15">
        <v>50</v>
      </c>
      <c r="I37" s="15"/>
      <c r="J37" s="15"/>
      <c r="K37" s="15"/>
      <c r="L37" s="15"/>
      <c r="M37" s="13">
        <v>50</v>
      </c>
      <c r="N37" s="13">
        <v>50</v>
      </c>
      <c r="O37" s="13">
        <v>0</v>
      </c>
      <c r="P37" s="15"/>
      <c r="Q37" s="15"/>
      <c r="R37" s="15"/>
      <c r="S37" s="15" t="e">
        <f>#REF!</f>
        <v>#REF!</v>
      </c>
      <c r="T37" s="15" t="e">
        <f>#REF!</f>
        <v>#REF!</v>
      </c>
      <c r="U37" s="15" t="e">
        <f>#REF!</f>
        <v>#REF!</v>
      </c>
      <c r="V37" s="15" t="e">
        <f>#REF!</f>
        <v>#REF!</v>
      </c>
      <c r="W37" s="15" t="e">
        <f>#REF!</f>
        <v>#REF!</v>
      </c>
      <c r="X37" s="15" t="e">
        <f>#REF!</f>
        <v>#REF!</v>
      </c>
      <c r="Y37" s="15">
        <f>Y38+Y40</f>
        <v>4</v>
      </c>
      <c r="Z37" s="15">
        <f>Z38+Z40</f>
        <v>4</v>
      </c>
      <c r="AA37" s="15">
        <f>AA38+AA40</f>
        <v>0</v>
      </c>
      <c r="AB37" s="39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ht="78.75">
      <c r="A38" s="55" t="s">
        <v>130</v>
      </c>
      <c r="B38" s="159" t="s">
        <v>140</v>
      </c>
      <c r="C38" s="14" t="s">
        <v>21</v>
      </c>
      <c r="D38" s="14" t="s">
        <v>2</v>
      </c>
      <c r="E38" s="14" t="s">
        <v>151</v>
      </c>
      <c r="F38" s="14" t="s">
        <v>23</v>
      </c>
      <c r="G38" s="15"/>
      <c r="H38" s="15"/>
      <c r="I38" s="15"/>
      <c r="J38" s="15"/>
      <c r="K38" s="15"/>
      <c r="L38" s="15"/>
      <c r="M38" s="13"/>
      <c r="N38" s="13"/>
      <c r="O38" s="13"/>
      <c r="P38" s="15"/>
      <c r="Q38" s="15"/>
      <c r="R38" s="15"/>
      <c r="S38" s="15"/>
      <c r="T38" s="15"/>
      <c r="U38" s="15"/>
      <c r="V38" s="15"/>
      <c r="W38" s="15"/>
      <c r="X38" s="15"/>
      <c r="Y38" s="15">
        <f>Y39</f>
        <v>2</v>
      </c>
      <c r="Z38" s="15">
        <f>Z39</f>
        <v>2</v>
      </c>
      <c r="AA38" s="15">
        <f>AA39</f>
        <v>0</v>
      </c>
      <c r="AB38" s="39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ht="31.5">
      <c r="A39" s="55" t="s">
        <v>66</v>
      </c>
      <c r="B39" s="159" t="s">
        <v>140</v>
      </c>
      <c r="C39" s="14" t="s">
        <v>21</v>
      </c>
      <c r="D39" s="14" t="s">
        <v>2</v>
      </c>
      <c r="E39" s="14" t="s">
        <v>151</v>
      </c>
      <c r="F39" s="14" t="s">
        <v>23</v>
      </c>
      <c r="G39" s="15"/>
      <c r="H39" s="15"/>
      <c r="I39" s="15"/>
      <c r="J39" s="15"/>
      <c r="K39" s="15"/>
      <c r="L39" s="15"/>
      <c r="M39" s="13"/>
      <c r="N39" s="13"/>
      <c r="O39" s="13"/>
      <c r="P39" s="15"/>
      <c r="Q39" s="15"/>
      <c r="R39" s="15"/>
      <c r="S39" s="15"/>
      <c r="T39" s="15"/>
      <c r="U39" s="15"/>
      <c r="V39" s="15"/>
      <c r="W39" s="15"/>
      <c r="X39" s="15"/>
      <c r="Y39" s="15">
        <v>2</v>
      </c>
      <c r="Z39" s="15">
        <v>2</v>
      </c>
      <c r="AA39" s="15"/>
      <c r="AB39" s="39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ht="126">
      <c r="A40" s="55" t="s">
        <v>131</v>
      </c>
      <c r="B40" s="159" t="s">
        <v>140</v>
      </c>
      <c r="C40" s="14" t="s">
        <v>21</v>
      </c>
      <c r="D40" s="14" t="s">
        <v>2</v>
      </c>
      <c r="E40" s="14" t="s">
        <v>152</v>
      </c>
      <c r="F40" s="14" t="s">
        <v>23</v>
      </c>
      <c r="G40" s="15">
        <v>30</v>
      </c>
      <c r="H40" s="15">
        <v>30</v>
      </c>
      <c r="I40" s="15"/>
      <c r="J40" s="15"/>
      <c r="K40" s="15"/>
      <c r="L40" s="15"/>
      <c r="M40" s="13">
        <v>30</v>
      </c>
      <c r="N40" s="13">
        <v>30</v>
      </c>
      <c r="O40" s="13">
        <v>0</v>
      </c>
      <c r="P40" s="15"/>
      <c r="Q40" s="15"/>
      <c r="R40" s="15"/>
      <c r="S40" s="15">
        <f>S41</f>
        <v>20</v>
      </c>
      <c r="T40" s="15">
        <f>T41</f>
        <v>20</v>
      </c>
      <c r="U40" s="15">
        <f>U41</f>
        <v>0</v>
      </c>
      <c r="V40" s="15">
        <f>V41</f>
        <v>0</v>
      </c>
      <c r="W40" s="16">
        <f>U40/T40</f>
        <v>0</v>
      </c>
      <c r="X40" s="62"/>
      <c r="Y40" s="63">
        <f>Y41</f>
        <v>2</v>
      </c>
      <c r="Z40" s="63">
        <f>Z41</f>
        <v>2</v>
      </c>
      <c r="AA40" s="63">
        <f>AA41</f>
        <v>0</v>
      </c>
      <c r="AB40" s="39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ht="31.5">
      <c r="A41" s="55" t="s">
        <v>66</v>
      </c>
      <c r="B41" s="159" t="s">
        <v>140</v>
      </c>
      <c r="C41" s="14" t="s">
        <v>21</v>
      </c>
      <c r="D41" s="14" t="s">
        <v>2</v>
      </c>
      <c r="E41" s="14" t="s">
        <v>152</v>
      </c>
      <c r="F41" s="14" t="s">
        <v>67</v>
      </c>
      <c r="G41" s="15">
        <v>30</v>
      </c>
      <c r="H41" s="15">
        <v>30</v>
      </c>
      <c r="I41" s="15"/>
      <c r="J41" s="15"/>
      <c r="K41" s="15"/>
      <c r="L41" s="15"/>
      <c r="M41" s="13">
        <v>30</v>
      </c>
      <c r="N41" s="13">
        <v>30</v>
      </c>
      <c r="O41" s="13">
        <v>0</v>
      </c>
      <c r="P41" s="15"/>
      <c r="Q41" s="15"/>
      <c r="R41" s="15"/>
      <c r="S41" s="15">
        <v>20</v>
      </c>
      <c r="T41" s="15">
        <v>20</v>
      </c>
      <c r="U41" s="15"/>
      <c r="V41" s="15">
        <f>O41+R41</f>
        <v>0</v>
      </c>
      <c r="W41" s="16">
        <f>U41/T41</f>
        <v>0</v>
      </c>
      <c r="X41" s="61"/>
      <c r="Y41" s="15">
        <v>2</v>
      </c>
      <c r="Z41" s="15">
        <v>2</v>
      </c>
      <c r="AA41" s="15"/>
      <c r="AB41" s="40"/>
      <c r="AD41" s="5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1:87" ht="31.5">
      <c r="A42" s="56" t="s">
        <v>17</v>
      </c>
      <c r="B42" s="160" t="s">
        <v>140</v>
      </c>
      <c r="C42" s="37" t="s">
        <v>21</v>
      </c>
      <c r="D42" s="37" t="s">
        <v>0</v>
      </c>
      <c r="E42" s="37" t="s">
        <v>25</v>
      </c>
      <c r="F42" s="37" t="s">
        <v>23</v>
      </c>
      <c r="G42" s="36" t="e">
        <f>#REF!+#REF!+G46+#REF!+#REF!+#REF!+#REF!</f>
        <v>#REF!</v>
      </c>
      <c r="H42" s="36" t="e">
        <f>#REF!+#REF!+H46+#REF!+#REF!+#REF!+#REF!</f>
        <v>#REF!</v>
      </c>
      <c r="I42" s="36" t="e">
        <f>#REF!+#REF!+I46+#REF!+#REF!+#REF!+#REF!</f>
        <v>#REF!</v>
      </c>
      <c r="J42" s="36" t="e">
        <f>#REF!+#REF!+J46+#REF!+#REF!+#REF!+#REF!</f>
        <v>#REF!</v>
      </c>
      <c r="K42" s="36" t="e">
        <f>#REF!+#REF!+K46+#REF!+#REF!+#REF!+#REF!</f>
        <v>#REF!</v>
      </c>
      <c r="L42" s="36" t="e">
        <f>#REF!+#REF!+L46+#REF!+#REF!+#REF!+#REF!</f>
        <v>#REF!</v>
      </c>
      <c r="M42" s="32">
        <v>8672.2</v>
      </c>
      <c r="N42" s="32">
        <v>7241.2</v>
      </c>
      <c r="O42" s="32">
        <v>1431</v>
      </c>
      <c r="P42" s="32" t="e">
        <f>#REF!+#REF!+#REF!+#REF!+#REF!+#REF!+#REF!</f>
        <v>#REF!</v>
      </c>
      <c r="Q42" s="32" t="e">
        <f>#REF!+#REF!+#REF!+#REF!+#REF!+#REF!+#REF!</f>
        <v>#REF!</v>
      </c>
      <c r="R42" s="32" t="e">
        <f>#REF!+#REF!+#REF!+#REF!+#REF!+#REF!+#REF!</f>
        <v>#REF!</v>
      </c>
      <c r="S42" s="33" t="e">
        <f>#REF!+#REF!+S43+#REF!+#REF!+#REF!+#REF!+#REF!</f>
        <v>#REF!</v>
      </c>
      <c r="T42" s="33" t="e">
        <f>#REF!+#REF!+T43+#REF!+#REF!+#REF!+#REF!+#REF!</f>
        <v>#REF!</v>
      </c>
      <c r="U42" s="33" t="e">
        <f>#REF!+#REF!+U43+#REF!+#REF!+#REF!+#REF!+#REF!</f>
        <v>#REF!</v>
      </c>
      <c r="V42" s="33" t="e">
        <f>#REF!+#REF!+V43+#REF!+#REF!+#REF!+#REF!+#REF!</f>
        <v>#REF!</v>
      </c>
      <c r="W42" s="33" t="e">
        <f>#REF!+#REF!+W43+#REF!+#REF!+#REF!+#REF!+#REF!</f>
        <v>#REF!</v>
      </c>
      <c r="X42" s="33" t="e">
        <f>#REF!+#REF!+X43+#REF!+#REF!+#REF!+#REF!+#REF!</f>
        <v>#REF!</v>
      </c>
      <c r="Y42" s="33">
        <f>Y43+Y43</f>
        <v>50</v>
      </c>
      <c r="Z42" s="33">
        <f>Z43+Z43</f>
        <v>50</v>
      </c>
      <c r="AA42" s="33">
        <f>AA43+AA43</f>
        <v>0</v>
      </c>
      <c r="AB42" s="15" t="e">
        <f>#REF!+#REF!+AB43+#REF!+#REF!+#REF!+#REF!+#REF!+#REF!</f>
        <v>#REF!</v>
      </c>
      <c r="AD42" s="6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ht="47.25">
      <c r="A43" s="109" t="s">
        <v>90</v>
      </c>
      <c r="B43" s="159" t="s">
        <v>140</v>
      </c>
      <c r="C43" s="14" t="s">
        <v>21</v>
      </c>
      <c r="D43" s="14" t="s">
        <v>0</v>
      </c>
      <c r="E43" s="14" t="s">
        <v>82</v>
      </c>
      <c r="F43" s="14" t="s">
        <v>23</v>
      </c>
      <c r="G43" s="15">
        <v>50</v>
      </c>
      <c r="H43" s="15">
        <v>50</v>
      </c>
      <c r="I43" s="15"/>
      <c r="J43" s="15">
        <v>60</v>
      </c>
      <c r="K43" s="15">
        <v>60</v>
      </c>
      <c r="L43" s="15"/>
      <c r="M43" s="13">
        <v>110</v>
      </c>
      <c r="N43" s="13">
        <v>110</v>
      </c>
      <c r="O43" s="13">
        <v>0</v>
      </c>
      <c r="P43" s="15">
        <v>36</v>
      </c>
      <c r="Q43" s="15">
        <v>36</v>
      </c>
      <c r="R43" s="15"/>
      <c r="S43" s="15" t="e">
        <f>#REF!</f>
        <v>#REF!</v>
      </c>
      <c r="T43" s="15" t="e">
        <f>#REF!</f>
        <v>#REF!</v>
      </c>
      <c r="U43" s="15" t="e">
        <f>#REF!</f>
        <v>#REF!</v>
      </c>
      <c r="V43" s="15" t="e">
        <f>#REF!</f>
        <v>#REF!</v>
      </c>
      <c r="W43" s="15" t="e">
        <f>#REF!</f>
        <v>#REF!</v>
      </c>
      <c r="X43" s="15" t="e">
        <f>#REF!</f>
        <v>#REF!</v>
      </c>
      <c r="Y43" s="15">
        <f>Y46</f>
        <v>25</v>
      </c>
      <c r="Z43" s="15">
        <f>Z46</f>
        <v>25</v>
      </c>
      <c r="AA43" s="15">
        <f>AA46</f>
        <v>0</v>
      </c>
      <c r="AB43" s="15" t="e">
        <f>#REF!</f>
        <v>#REF!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ht="31.5">
      <c r="A44" s="116" t="s">
        <v>95</v>
      </c>
      <c r="B44" s="159" t="s">
        <v>140</v>
      </c>
      <c r="C44" s="14" t="s">
        <v>21</v>
      </c>
      <c r="D44" s="14" t="s">
        <v>0</v>
      </c>
      <c r="E44" s="14" t="s">
        <v>96</v>
      </c>
      <c r="F44" s="14" t="s">
        <v>23</v>
      </c>
      <c r="G44" s="15"/>
      <c r="H44" s="15"/>
      <c r="I44" s="15"/>
      <c r="J44" s="15"/>
      <c r="K44" s="15"/>
      <c r="L44" s="15"/>
      <c r="M44" s="13"/>
      <c r="N44" s="13"/>
      <c r="O44" s="13"/>
      <c r="P44" s="15"/>
      <c r="Q44" s="15"/>
      <c r="R44" s="15"/>
      <c r="S44" s="15"/>
      <c r="T44" s="15"/>
      <c r="U44" s="15"/>
      <c r="V44" s="15"/>
      <c r="W44" s="15"/>
      <c r="X44" s="15"/>
      <c r="Y44" s="15">
        <f>Y45</f>
        <v>25</v>
      </c>
      <c r="Z44" s="15">
        <f>Z45</f>
        <v>25</v>
      </c>
      <c r="AA44" s="15">
        <f>AA45</f>
        <v>0</v>
      </c>
      <c r="AB44" s="15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ht="30">
      <c r="A45" s="131" t="s">
        <v>88</v>
      </c>
      <c r="B45" s="159" t="s">
        <v>140</v>
      </c>
      <c r="C45" s="14" t="s">
        <v>21</v>
      </c>
      <c r="D45" s="14" t="s">
        <v>26</v>
      </c>
      <c r="E45" s="14" t="s">
        <v>96</v>
      </c>
      <c r="F45" s="14" t="s">
        <v>63</v>
      </c>
      <c r="G45" s="14" t="s">
        <v>63</v>
      </c>
      <c r="H45" s="17"/>
      <c r="I45" s="17"/>
      <c r="J45" s="17"/>
      <c r="K45" s="17"/>
      <c r="L45" s="17"/>
      <c r="M45" s="17"/>
      <c r="N45" s="13"/>
      <c r="O45" s="13"/>
      <c r="P45" s="13"/>
      <c r="Q45" s="17"/>
      <c r="R45" s="17"/>
      <c r="S45" s="17"/>
      <c r="T45" s="17"/>
      <c r="U45" s="15"/>
      <c r="V45" s="15"/>
      <c r="W45" s="15"/>
      <c r="X45" s="16"/>
      <c r="Y45" s="63">
        <v>25</v>
      </c>
      <c r="Z45" s="17">
        <v>25</v>
      </c>
      <c r="AA45" s="15"/>
      <c r="AB45" s="15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ht="47.25">
      <c r="A46" s="112" t="s">
        <v>93</v>
      </c>
      <c r="B46" s="159" t="s">
        <v>140</v>
      </c>
      <c r="C46" s="14" t="s">
        <v>21</v>
      </c>
      <c r="D46" s="14" t="s">
        <v>0</v>
      </c>
      <c r="E46" s="14" t="s">
        <v>94</v>
      </c>
      <c r="F46" s="14" t="s">
        <v>23</v>
      </c>
      <c r="G46" s="15">
        <v>50</v>
      </c>
      <c r="H46" s="15">
        <v>50</v>
      </c>
      <c r="I46" s="15"/>
      <c r="J46" s="15">
        <v>60</v>
      </c>
      <c r="K46" s="15">
        <v>60</v>
      </c>
      <c r="L46" s="15"/>
      <c r="M46" s="13">
        <v>110</v>
      </c>
      <c r="N46" s="13">
        <v>110</v>
      </c>
      <c r="O46" s="13">
        <v>0</v>
      </c>
      <c r="P46" s="15">
        <v>36</v>
      </c>
      <c r="Q46" s="15">
        <v>36</v>
      </c>
      <c r="R46" s="15"/>
      <c r="S46" s="15" t="e">
        <f>#REF!</f>
        <v>#REF!</v>
      </c>
      <c r="T46" s="15" t="e">
        <f>#REF!</f>
        <v>#REF!</v>
      </c>
      <c r="U46" s="15" t="e">
        <f>#REF!</f>
        <v>#REF!</v>
      </c>
      <c r="V46" s="15" t="e">
        <f>#REF!</f>
        <v>#REF!</v>
      </c>
      <c r="W46" s="15" t="e">
        <f>#REF!</f>
        <v>#REF!</v>
      </c>
      <c r="X46" s="15" t="e">
        <f>#REF!</f>
        <v>#REF!</v>
      </c>
      <c r="Y46" s="15">
        <f>Y47</f>
        <v>25</v>
      </c>
      <c r="Z46" s="15">
        <f>Z47</f>
        <v>25</v>
      </c>
      <c r="AA46" s="15">
        <f>AA47</f>
        <v>0</v>
      </c>
      <c r="AB46" s="15" t="e">
        <f>#REF!</f>
        <v>#REF!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ht="47.25">
      <c r="A47" s="116" t="s">
        <v>56</v>
      </c>
      <c r="B47" s="159" t="s">
        <v>140</v>
      </c>
      <c r="C47" s="14" t="s">
        <v>21</v>
      </c>
      <c r="D47" s="14" t="s">
        <v>0</v>
      </c>
      <c r="E47" s="14" t="s">
        <v>94</v>
      </c>
      <c r="F47" s="14" t="s">
        <v>61</v>
      </c>
      <c r="G47" s="15"/>
      <c r="H47" s="17"/>
      <c r="I47" s="15"/>
      <c r="J47" s="17"/>
      <c r="K47" s="15"/>
      <c r="L47" s="15"/>
      <c r="M47" s="13"/>
      <c r="N47" s="13"/>
      <c r="O47" s="13"/>
      <c r="P47" s="15"/>
      <c r="Q47" s="15"/>
      <c r="R47" s="15"/>
      <c r="S47" s="15"/>
      <c r="T47" s="15"/>
      <c r="U47" s="15"/>
      <c r="V47" s="15"/>
      <c r="W47" s="16"/>
      <c r="X47" s="113"/>
      <c r="Y47" s="63">
        <v>25</v>
      </c>
      <c r="Z47" s="63">
        <v>25</v>
      </c>
      <c r="AA47" s="63"/>
      <c r="AB47" s="39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1:87" ht="15.75">
      <c r="A48" s="76" t="s">
        <v>45</v>
      </c>
      <c r="B48" s="70" t="s">
        <v>140</v>
      </c>
      <c r="C48" s="77" t="s">
        <v>22</v>
      </c>
      <c r="D48" s="77" t="s">
        <v>28</v>
      </c>
      <c r="E48" s="77" t="s">
        <v>25</v>
      </c>
      <c r="F48" s="77" t="s">
        <v>23</v>
      </c>
      <c r="G48" s="92">
        <v>85.61</v>
      </c>
      <c r="H48" s="83"/>
      <c r="I48" s="92">
        <v>85.61</v>
      </c>
      <c r="J48" s="83"/>
      <c r="K48" s="92"/>
      <c r="L48" s="92"/>
      <c r="M48" s="83"/>
      <c r="N48" s="83"/>
      <c r="O48" s="83"/>
      <c r="P48" s="92"/>
      <c r="Q48" s="92"/>
      <c r="R48" s="92"/>
      <c r="S48" s="92"/>
      <c r="T48" s="92"/>
      <c r="U48" s="92"/>
      <c r="V48" s="92"/>
      <c r="W48" s="108"/>
      <c r="X48" s="91"/>
      <c r="Y48" s="92">
        <f>Y49</f>
        <v>98.78</v>
      </c>
      <c r="Z48" s="92">
        <f>Z49</f>
        <v>0</v>
      </c>
      <c r="AA48" s="92">
        <f>AA49</f>
        <v>98.78</v>
      </c>
      <c r="AB48" s="39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:87" ht="31.5">
      <c r="A49" s="161" t="s">
        <v>46</v>
      </c>
      <c r="B49" s="160" t="s">
        <v>140</v>
      </c>
      <c r="C49" s="37" t="s">
        <v>22</v>
      </c>
      <c r="D49" s="37" t="s">
        <v>24</v>
      </c>
      <c r="E49" s="37" t="s">
        <v>25</v>
      </c>
      <c r="F49" s="37" t="s">
        <v>23</v>
      </c>
      <c r="G49" s="33">
        <v>85.61</v>
      </c>
      <c r="H49" s="36"/>
      <c r="I49" s="33">
        <v>85.61</v>
      </c>
      <c r="J49" s="36"/>
      <c r="K49" s="33"/>
      <c r="L49" s="33"/>
      <c r="M49" s="32"/>
      <c r="N49" s="32"/>
      <c r="O49" s="32"/>
      <c r="P49" s="33"/>
      <c r="Q49" s="33"/>
      <c r="R49" s="33"/>
      <c r="S49" s="33"/>
      <c r="T49" s="33"/>
      <c r="U49" s="33"/>
      <c r="V49" s="33"/>
      <c r="W49" s="162"/>
      <c r="X49" s="163"/>
      <c r="Y49" s="33">
        <f>Y51</f>
        <v>98.78</v>
      </c>
      <c r="Z49" s="33">
        <f>Z51</f>
        <v>0</v>
      </c>
      <c r="AA49" s="33">
        <f>AA51</f>
        <v>98.78</v>
      </c>
      <c r="AB49" s="39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1:87" ht="47.25">
      <c r="A50" s="109" t="s">
        <v>89</v>
      </c>
      <c r="B50" s="159" t="s">
        <v>140</v>
      </c>
      <c r="C50" s="14" t="s">
        <v>22</v>
      </c>
      <c r="D50" s="14" t="s">
        <v>24</v>
      </c>
      <c r="E50" s="14" t="s">
        <v>82</v>
      </c>
      <c r="F50" s="14" t="s">
        <v>23</v>
      </c>
      <c r="G50" s="15"/>
      <c r="H50" s="17"/>
      <c r="I50" s="15"/>
      <c r="J50" s="17"/>
      <c r="K50" s="15"/>
      <c r="L50" s="15"/>
      <c r="M50" s="13"/>
      <c r="N50" s="13"/>
      <c r="O50" s="13"/>
      <c r="P50" s="15"/>
      <c r="Q50" s="15"/>
      <c r="R50" s="15"/>
      <c r="S50" s="15"/>
      <c r="T50" s="15"/>
      <c r="U50" s="15"/>
      <c r="V50" s="15"/>
      <c r="W50" s="16"/>
      <c r="X50" s="61"/>
      <c r="Y50" s="63">
        <f>Y51</f>
        <v>98.78</v>
      </c>
      <c r="Z50" s="63">
        <f>Z51</f>
        <v>0</v>
      </c>
      <c r="AA50" s="63">
        <f>AA51</f>
        <v>98.78</v>
      </c>
      <c r="AB50" s="39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1:87" ht="47.25">
      <c r="A51" s="55" t="s">
        <v>97</v>
      </c>
      <c r="B51" s="159" t="s">
        <v>140</v>
      </c>
      <c r="C51" s="14" t="s">
        <v>22</v>
      </c>
      <c r="D51" s="14" t="s">
        <v>24</v>
      </c>
      <c r="E51" s="14" t="s">
        <v>98</v>
      </c>
      <c r="F51" s="14" t="s">
        <v>23</v>
      </c>
      <c r="G51" s="15">
        <v>85.61</v>
      </c>
      <c r="H51" s="17"/>
      <c r="I51" s="15">
        <v>85.61</v>
      </c>
      <c r="J51" s="17"/>
      <c r="K51" s="15"/>
      <c r="L51" s="15"/>
      <c r="M51" s="13"/>
      <c r="N51" s="13"/>
      <c r="O51" s="13"/>
      <c r="P51" s="15"/>
      <c r="Q51" s="15"/>
      <c r="R51" s="15"/>
      <c r="S51" s="15"/>
      <c r="T51" s="15"/>
      <c r="U51" s="15"/>
      <c r="V51" s="15"/>
      <c r="W51" s="16"/>
      <c r="X51" s="61"/>
      <c r="Y51" s="63">
        <f>Y52+Y53</f>
        <v>98.78</v>
      </c>
      <c r="Z51" s="63">
        <f>Z52+Z53</f>
        <v>0</v>
      </c>
      <c r="AA51" s="63">
        <f>AA52+AA53</f>
        <v>98.78</v>
      </c>
      <c r="AB51" s="39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1:87" ht="16.5" thickBot="1">
      <c r="A52" s="115" t="s">
        <v>55</v>
      </c>
      <c r="B52" s="159" t="s">
        <v>140</v>
      </c>
      <c r="C52" s="14" t="s">
        <v>22</v>
      </c>
      <c r="D52" s="14" t="s">
        <v>24</v>
      </c>
      <c r="E52" s="14" t="s">
        <v>98</v>
      </c>
      <c r="F52" s="14" t="s">
        <v>59</v>
      </c>
      <c r="G52" s="15"/>
      <c r="H52" s="17"/>
      <c r="I52" s="15"/>
      <c r="J52" s="17"/>
      <c r="K52" s="15"/>
      <c r="L52" s="15"/>
      <c r="M52" s="13"/>
      <c r="N52" s="13"/>
      <c r="O52" s="13"/>
      <c r="P52" s="15"/>
      <c r="Q52" s="15"/>
      <c r="R52" s="15"/>
      <c r="S52" s="15"/>
      <c r="T52" s="15"/>
      <c r="U52" s="15"/>
      <c r="V52" s="15"/>
      <c r="W52" s="16"/>
      <c r="X52" s="61"/>
      <c r="Y52" s="63">
        <v>86.1</v>
      </c>
      <c r="Z52" s="63"/>
      <c r="AA52" s="63">
        <v>86.1</v>
      </c>
      <c r="AB52" s="39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1:87" ht="71.25" customHeight="1">
      <c r="A53" s="55" t="s">
        <v>68</v>
      </c>
      <c r="B53" s="159" t="s">
        <v>140</v>
      </c>
      <c r="C53" s="14" t="s">
        <v>22</v>
      </c>
      <c r="D53" s="14" t="s">
        <v>24</v>
      </c>
      <c r="E53" s="14" t="s">
        <v>98</v>
      </c>
      <c r="F53" s="14" t="s">
        <v>61</v>
      </c>
      <c r="G53" s="15"/>
      <c r="H53" s="17"/>
      <c r="I53" s="15"/>
      <c r="J53" s="17"/>
      <c r="K53" s="15"/>
      <c r="L53" s="15"/>
      <c r="M53" s="13"/>
      <c r="N53" s="13"/>
      <c r="O53" s="13"/>
      <c r="P53" s="15"/>
      <c r="Q53" s="15"/>
      <c r="R53" s="15"/>
      <c r="S53" s="15"/>
      <c r="T53" s="15"/>
      <c r="U53" s="15"/>
      <c r="V53" s="15"/>
      <c r="W53" s="16"/>
      <c r="X53" s="61"/>
      <c r="Y53" s="63">
        <v>12.68</v>
      </c>
      <c r="Z53" s="63"/>
      <c r="AA53" s="63">
        <v>12.68</v>
      </c>
      <c r="AB53" s="39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:87" ht="63">
      <c r="A54" s="110" t="s">
        <v>47</v>
      </c>
      <c r="B54" s="70" t="s">
        <v>140</v>
      </c>
      <c r="C54" s="75" t="s">
        <v>24</v>
      </c>
      <c r="D54" s="75" t="s">
        <v>28</v>
      </c>
      <c r="E54" s="75" t="s">
        <v>25</v>
      </c>
      <c r="F54" s="75" t="s">
        <v>23</v>
      </c>
      <c r="G54" s="38"/>
      <c r="H54" s="82"/>
      <c r="I54" s="38"/>
      <c r="J54" s="82"/>
      <c r="K54" s="38"/>
      <c r="L54" s="38"/>
      <c r="M54" s="83"/>
      <c r="N54" s="83"/>
      <c r="O54" s="83"/>
      <c r="P54" s="38"/>
      <c r="Q54" s="38"/>
      <c r="R54" s="38"/>
      <c r="S54" s="38"/>
      <c r="T54" s="38"/>
      <c r="U54" s="38"/>
      <c r="V54" s="38"/>
      <c r="W54" s="90"/>
      <c r="X54" s="91"/>
      <c r="Y54" s="38">
        <f aca="true" t="shared" si="4" ref="Y54:AA57">Y55</f>
        <v>15</v>
      </c>
      <c r="Z54" s="38">
        <f t="shared" si="4"/>
        <v>15</v>
      </c>
      <c r="AA54" s="38">
        <f t="shared" si="4"/>
        <v>0</v>
      </c>
      <c r="AB54" s="39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1:87" ht="63">
      <c r="A55" s="53" t="s">
        <v>48</v>
      </c>
      <c r="B55" s="160" t="s">
        <v>140</v>
      </c>
      <c r="C55" s="37" t="s">
        <v>24</v>
      </c>
      <c r="D55" s="37" t="s">
        <v>30</v>
      </c>
      <c r="E55" s="37" t="s">
        <v>25</v>
      </c>
      <c r="F55" s="37" t="s">
        <v>23</v>
      </c>
      <c r="G55" s="33"/>
      <c r="H55" s="36"/>
      <c r="I55" s="33"/>
      <c r="J55" s="36"/>
      <c r="K55" s="33"/>
      <c r="L55" s="33"/>
      <c r="M55" s="32"/>
      <c r="N55" s="32"/>
      <c r="O55" s="32"/>
      <c r="P55" s="33"/>
      <c r="Q55" s="33"/>
      <c r="R55" s="33"/>
      <c r="S55" s="33"/>
      <c r="T55" s="33"/>
      <c r="U55" s="33"/>
      <c r="V55" s="33"/>
      <c r="W55" s="162"/>
      <c r="X55" s="163"/>
      <c r="Y55" s="33">
        <f t="shared" si="4"/>
        <v>15</v>
      </c>
      <c r="Z55" s="33">
        <f t="shared" si="4"/>
        <v>15</v>
      </c>
      <c r="AA55" s="33">
        <f t="shared" si="4"/>
        <v>0</v>
      </c>
      <c r="AB55" s="39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1:87" ht="47.25">
      <c r="A56" s="109" t="s">
        <v>90</v>
      </c>
      <c r="B56" s="159" t="s">
        <v>140</v>
      </c>
      <c r="C56" s="14" t="s">
        <v>24</v>
      </c>
      <c r="D56" s="14" t="s">
        <v>30</v>
      </c>
      <c r="E56" s="111" t="s">
        <v>82</v>
      </c>
      <c r="F56" s="14" t="s">
        <v>23</v>
      </c>
      <c r="G56" s="15"/>
      <c r="H56" s="17"/>
      <c r="I56" s="15"/>
      <c r="J56" s="17"/>
      <c r="K56" s="15"/>
      <c r="L56" s="15"/>
      <c r="M56" s="13"/>
      <c r="N56" s="13"/>
      <c r="O56" s="13"/>
      <c r="P56" s="15"/>
      <c r="Q56" s="15"/>
      <c r="R56" s="15"/>
      <c r="S56" s="15"/>
      <c r="T56" s="15"/>
      <c r="U56" s="15"/>
      <c r="V56" s="15"/>
      <c r="W56" s="16"/>
      <c r="X56" s="61"/>
      <c r="Y56" s="63">
        <f t="shared" si="4"/>
        <v>15</v>
      </c>
      <c r="Z56" s="63">
        <f t="shared" si="4"/>
        <v>15</v>
      </c>
      <c r="AA56" s="63">
        <f t="shared" si="4"/>
        <v>0</v>
      </c>
      <c r="AB56" s="39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1:87" ht="78.75">
      <c r="A57" s="125" t="s">
        <v>49</v>
      </c>
      <c r="B57" s="159" t="s">
        <v>140</v>
      </c>
      <c r="C57" s="14" t="s">
        <v>24</v>
      </c>
      <c r="D57" s="14" t="s">
        <v>30</v>
      </c>
      <c r="E57" s="124">
        <v>9992118</v>
      </c>
      <c r="F57" s="117" t="s">
        <v>23</v>
      </c>
      <c r="G57" s="118"/>
      <c r="H57" s="119"/>
      <c r="I57" s="118"/>
      <c r="J57" s="119"/>
      <c r="K57" s="118"/>
      <c r="L57" s="118"/>
      <c r="M57" s="120"/>
      <c r="N57" s="120"/>
      <c r="O57" s="120"/>
      <c r="P57" s="118"/>
      <c r="Q57" s="118"/>
      <c r="R57" s="118"/>
      <c r="S57" s="118"/>
      <c r="T57" s="118"/>
      <c r="U57" s="118"/>
      <c r="V57" s="118"/>
      <c r="W57" s="121"/>
      <c r="X57" s="122"/>
      <c r="Y57" s="123">
        <f>Y58</f>
        <v>15</v>
      </c>
      <c r="Z57" s="123">
        <f t="shared" si="4"/>
        <v>15</v>
      </c>
      <c r="AA57" s="123">
        <f t="shared" si="4"/>
        <v>0</v>
      </c>
      <c r="AB57" s="39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1:87" ht="69.75" customHeight="1">
      <c r="A58" s="127" t="s">
        <v>68</v>
      </c>
      <c r="B58" s="159" t="s">
        <v>140</v>
      </c>
      <c r="C58" s="14" t="s">
        <v>24</v>
      </c>
      <c r="D58" s="14" t="s">
        <v>30</v>
      </c>
      <c r="E58" s="124">
        <v>9992118</v>
      </c>
      <c r="F58" s="14" t="s">
        <v>61</v>
      </c>
      <c r="G58" s="15"/>
      <c r="H58" s="17"/>
      <c r="I58" s="15"/>
      <c r="J58" s="17"/>
      <c r="K58" s="15"/>
      <c r="L58" s="15"/>
      <c r="M58" s="13"/>
      <c r="N58" s="13"/>
      <c r="O58" s="13"/>
      <c r="P58" s="15"/>
      <c r="Q58" s="15"/>
      <c r="R58" s="15"/>
      <c r="S58" s="15"/>
      <c r="T58" s="15"/>
      <c r="U58" s="15"/>
      <c r="V58" s="15"/>
      <c r="W58" s="16"/>
      <c r="X58" s="61"/>
      <c r="Y58" s="63">
        <v>15</v>
      </c>
      <c r="Z58" s="63">
        <v>15</v>
      </c>
      <c r="AA58" s="63"/>
      <c r="AB58" s="39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1:87" ht="15.75">
      <c r="A59" s="76" t="s">
        <v>18</v>
      </c>
      <c r="B59" s="70" t="s">
        <v>140</v>
      </c>
      <c r="C59" s="77" t="s">
        <v>26</v>
      </c>
      <c r="D59" s="77" t="s">
        <v>28</v>
      </c>
      <c r="E59" s="77" t="s">
        <v>25</v>
      </c>
      <c r="F59" s="77" t="s">
        <v>23</v>
      </c>
      <c r="G59" s="83" t="e">
        <f>#REF!</f>
        <v>#REF!</v>
      </c>
      <c r="H59" s="83" t="e">
        <f>#REF!</f>
        <v>#REF!</v>
      </c>
      <c r="I59" s="83" t="e">
        <f>#REF!</f>
        <v>#REF!</v>
      </c>
      <c r="J59" s="83" t="e">
        <f>#REF!</f>
        <v>#REF!</v>
      </c>
      <c r="K59" s="83" t="e">
        <f>#REF!</f>
        <v>#REF!</v>
      </c>
      <c r="L59" s="83" t="e">
        <f>#REF!</f>
        <v>#REF!</v>
      </c>
      <c r="M59" s="83">
        <v>486</v>
      </c>
      <c r="N59" s="83">
        <v>400</v>
      </c>
      <c r="O59" s="83">
        <v>86</v>
      </c>
      <c r="P59" s="83" t="e">
        <f>#REF!</f>
        <v>#REF!</v>
      </c>
      <c r="Q59" s="83" t="e">
        <f>#REF!</f>
        <v>#REF!</v>
      </c>
      <c r="R59" s="83" t="e">
        <f>#REF!</f>
        <v>#REF!</v>
      </c>
      <c r="S59" s="83" t="e">
        <f>#REF!</f>
        <v>#REF!</v>
      </c>
      <c r="T59" s="83" t="e">
        <f>#REF!</f>
        <v>#REF!</v>
      </c>
      <c r="U59" s="83" t="e">
        <f>#REF!</f>
        <v>#REF!</v>
      </c>
      <c r="V59" s="83" t="e">
        <f>#REF!</f>
        <v>#REF!</v>
      </c>
      <c r="W59" s="83" t="e">
        <f>#REF!</f>
        <v>#REF!</v>
      </c>
      <c r="X59" s="83" t="e">
        <f>#REF!</f>
        <v>#REF!</v>
      </c>
      <c r="Y59" s="83">
        <f>Y60</f>
        <v>840</v>
      </c>
      <c r="Z59" s="83">
        <f>Z60</f>
        <v>840</v>
      </c>
      <c r="AA59" s="83">
        <f>AA60</f>
        <v>0</v>
      </c>
      <c r="AB59" s="32" t="e">
        <f>#REF!</f>
        <v>#REF!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1:87" ht="31.5">
      <c r="A60" s="158" t="s">
        <v>142</v>
      </c>
      <c r="B60" s="160" t="s">
        <v>140</v>
      </c>
      <c r="C60" s="34" t="s">
        <v>26</v>
      </c>
      <c r="D60" s="34" t="s">
        <v>30</v>
      </c>
      <c r="E60" s="34" t="s">
        <v>25</v>
      </c>
      <c r="F60" s="34" t="s">
        <v>23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>
        <f>Y65+Y62</f>
        <v>840</v>
      </c>
      <c r="Z60" s="32">
        <f>Z65+Z62</f>
        <v>840</v>
      </c>
      <c r="AA60" s="32">
        <f>AA65+AA62</f>
        <v>0</v>
      </c>
      <c r="AB60" s="32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1:87" ht="47.25">
      <c r="A61" s="109" t="s">
        <v>89</v>
      </c>
      <c r="B61" s="159" t="s">
        <v>140</v>
      </c>
      <c r="C61" s="14" t="s">
        <v>26</v>
      </c>
      <c r="D61" s="14" t="s">
        <v>30</v>
      </c>
      <c r="E61" s="14" t="s">
        <v>82</v>
      </c>
      <c r="F61" s="14" t="s">
        <v>23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>
        <f>Y62</f>
        <v>840</v>
      </c>
      <c r="Z61" s="17">
        <f>Z62</f>
        <v>840</v>
      </c>
      <c r="AA61" s="17">
        <f>AA62</f>
        <v>0</v>
      </c>
      <c r="AB61" s="32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1:87" ht="15.75">
      <c r="A62" s="109" t="s">
        <v>99</v>
      </c>
      <c r="B62" s="159" t="s">
        <v>140</v>
      </c>
      <c r="C62" s="14" t="s">
        <v>26</v>
      </c>
      <c r="D62" s="14" t="s">
        <v>30</v>
      </c>
      <c r="E62" s="14" t="s">
        <v>100</v>
      </c>
      <c r="F62" s="14" t="s">
        <v>23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f>Y63+Y65</f>
        <v>840</v>
      </c>
      <c r="Z62" s="17">
        <f>Z63+Z65</f>
        <v>840</v>
      </c>
      <c r="AA62" s="17">
        <f>AA63+AA65</f>
        <v>0</v>
      </c>
      <c r="AB62" s="32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:87" ht="45.75" thickBot="1">
      <c r="A63" s="126" t="s">
        <v>101</v>
      </c>
      <c r="B63" s="159" t="s">
        <v>140</v>
      </c>
      <c r="C63" s="14" t="s">
        <v>26</v>
      </c>
      <c r="D63" s="14" t="s">
        <v>30</v>
      </c>
      <c r="E63" s="14" t="s">
        <v>102</v>
      </c>
      <c r="F63" s="14" t="s">
        <v>23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f>Y64</f>
        <v>840</v>
      </c>
      <c r="Z63" s="17">
        <f>Z64</f>
        <v>840</v>
      </c>
      <c r="AA63" s="17">
        <f>AA64</f>
        <v>0</v>
      </c>
      <c r="AB63" s="3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:87" ht="63.75" customHeight="1">
      <c r="A64" s="127" t="s">
        <v>68</v>
      </c>
      <c r="B64" s="159" t="s">
        <v>140</v>
      </c>
      <c r="C64" s="14" t="s">
        <v>26</v>
      </c>
      <c r="D64" s="14" t="s">
        <v>30</v>
      </c>
      <c r="E64" s="14" t="s">
        <v>102</v>
      </c>
      <c r="F64" s="14" t="s">
        <v>61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>
        <v>840</v>
      </c>
      <c r="Z64" s="17">
        <v>840</v>
      </c>
      <c r="AA64" s="17"/>
      <c r="AB64" s="32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ht="47.25" hidden="1">
      <c r="A65" s="55" t="s">
        <v>103</v>
      </c>
      <c r="B65" s="159" t="s">
        <v>140</v>
      </c>
      <c r="C65" s="14" t="s">
        <v>26</v>
      </c>
      <c r="D65" s="14" t="s">
        <v>30</v>
      </c>
      <c r="E65" s="14" t="s">
        <v>125</v>
      </c>
      <c r="F65" s="14" t="s">
        <v>23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f>Y66</f>
        <v>0</v>
      </c>
      <c r="Z65" s="17">
        <f>Z66</f>
        <v>0</v>
      </c>
      <c r="AA65" s="17">
        <f>AA66</f>
        <v>0</v>
      </c>
      <c r="AB65" s="32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ht="45.75" hidden="1" thickBot="1">
      <c r="A66" s="126" t="s">
        <v>104</v>
      </c>
      <c r="B66" s="159" t="s">
        <v>140</v>
      </c>
      <c r="C66" s="14" t="s">
        <v>26</v>
      </c>
      <c r="D66" s="14" t="s">
        <v>30</v>
      </c>
      <c r="E66" s="14" t="s">
        <v>125</v>
      </c>
      <c r="F66" s="14" t="s">
        <v>76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f>Z66+AA66</f>
        <v>0</v>
      </c>
      <c r="Z66" s="17"/>
      <c r="AA66" s="17"/>
      <c r="AB66" s="32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ht="31.5">
      <c r="A67" s="89" t="s">
        <v>19</v>
      </c>
      <c r="B67" s="70" t="s">
        <v>140</v>
      </c>
      <c r="C67" s="77" t="s">
        <v>29</v>
      </c>
      <c r="D67" s="77" t="s">
        <v>28</v>
      </c>
      <c r="E67" s="77" t="s">
        <v>25</v>
      </c>
      <c r="F67" s="77" t="s">
        <v>23</v>
      </c>
      <c r="G67" s="82" t="e">
        <f>#REF!+#REF!+#REF!+#REF!</f>
        <v>#REF!</v>
      </c>
      <c r="H67" s="82" t="e">
        <f>#REF!+#REF!+#REF!+#REF!</f>
        <v>#REF!</v>
      </c>
      <c r="I67" s="82" t="e">
        <f>#REF!+#REF!+#REF!+#REF!</f>
        <v>#REF!</v>
      </c>
      <c r="J67" s="82" t="e">
        <f>#REF!+#REF!+#REF!+#REF!</f>
        <v>#REF!</v>
      </c>
      <c r="K67" s="82" t="e">
        <f>#REF!+#REF!+#REF!+#REF!</f>
        <v>#REF!</v>
      </c>
      <c r="L67" s="82" t="e">
        <f>#REF!+#REF!+#REF!+#REF!</f>
        <v>#REF!</v>
      </c>
      <c r="M67" s="83">
        <v>10990.8</v>
      </c>
      <c r="N67" s="83">
        <v>2131.1</v>
      </c>
      <c r="O67" s="83">
        <v>8859.7</v>
      </c>
      <c r="P67" s="83" t="e">
        <f>#REF!+#REF!+#REF!+#REF!</f>
        <v>#REF!</v>
      </c>
      <c r="Q67" s="82" t="e">
        <f>#REF!+#REF!+#REF!+#REF!</f>
        <v>#REF!</v>
      </c>
      <c r="R67" s="82" t="e">
        <f>#REF!+#REF!+#REF!+#REF!</f>
        <v>#REF!</v>
      </c>
      <c r="S67" s="83" t="e">
        <f>#REF!</f>
        <v>#REF!</v>
      </c>
      <c r="T67" s="83" t="e">
        <f>#REF!</f>
        <v>#REF!</v>
      </c>
      <c r="U67" s="83" t="e">
        <f>#REF!</f>
        <v>#REF!</v>
      </c>
      <c r="V67" s="83" t="e">
        <f>#REF!</f>
        <v>#REF!</v>
      </c>
      <c r="W67" s="83" t="e">
        <f>#REF!</f>
        <v>#REF!</v>
      </c>
      <c r="X67" s="83" t="e">
        <f>#REF!</f>
        <v>#REF!</v>
      </c>
      <c r="Y67" s="83">
        <f>Y72+Y68</f>
        <v>138.8</v>
      </c>
      <c r="Z67" s="83">
        <f>Z72+Z68</f>
        <v>138.8</v>
      </c>
      <c r="AA67" s="83">
        <f>AA72+AA68</f>
        <v>0</v>
      </c>
      <c r="AB67" s="32" t="e">
        <f>#REF!+#REF!+#REF!</f>
        <v>#REF!</v>
      </c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ht="15.75" hidden="1">
      <c r="A68" s="154" t="s">
        <v>122</v>
      </c>
      <c r="B68" s="159" t="s">
        <v>140</v>
      </c>
      <c r="C68" s="143" t="s">
        <v>29</v>
      </c>
      <c r="D68" s="143" t="s">
        <v>21</v>
      </c>
      <c r="E68" s="143" t="s">
        <v>25</v>
      </c>
      <c r="F68" s="143" t="s">
        <v>23</v>
      </c>
      <c r="G68" s="17"/>
      <c r="H68" s="17"/>
      <c r="I68" s="17"/>
      <c r="J68" s="17"/>
      <c r="K68" s="17"/>
      <c r="L68" s="17"/>
      <c r="M68" s="13"/>
      <c r="N68" s="13"/>
      <c r="O68" s="13"/>
      <c r="P68" s="13"/>
      <c r="Q68" s="17"/>
      <c r="R68" s="17"/>
      <c r="S68" s="13"/>
      <c r="T68" s="13"/>
      <c r="U68" s="13"/>
      <c r="V68" s="13"/>
      <c r="W68" s="13"/>
      <c r="X68" s="13"/>
      <c r="Y68" s="13">
        <f aca="true" t="shared" si="5" ref="Y68:AA70">Y69</f>
        <v>0</v>
      </c>
      <c r="Z68" s="13">
        <f t="shared" si="5"/>
        <v>0</v>
      </c>
      <c r="AA68" s="13">
        <f t="shared" si="5"/>
        <v>0</v>
      </c>
      <c r="AB68" s="32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ht="47.25" hidden="1">
      <c r="A69" s="55" t="s">
        <v>89</v>
      </c>
      <c r="B69" s="159" t="s">
        <v>140</v>
      </c>
      <c r="C69" s="143" t="s">
        <v>29</v>
      </c>
      <c r="D69" s="143" t="s">
        <v>21</v>
      </c>
      <c r="E69" s="143" t="s">
        <v>82</v>
      </c>
      <c r="F69" s="143" t="s">
        <v>23</v>
      </c>
      <c r="G69" s="17"/>
      <c r="H69" s="17"/>
      <c r="I69" s="17"/>
      <c r="J69" s="17"/>
      <c r="K69" s="17"/>
      <c r="L69" s="17"/>
      <c r="M69" s="13"/>
      <c r="N69" s="13"/>
      <c r="O69" s="13"/>
      <c r="P69" s="13"/>
      <c r="Q69" s="17"/>
      <c r="R69" s="17"/>
      <c r="S69" s="13"/>
      <c r="T69" s="13"/>
      <c r="U69" s="13"/>
      <c r="V69" s="13"/>
      <c r="W69" s="13"/>
      <c r="X69" s="13"/>
      <c r="Y69" s="13">
        <f t="shared" si="5"/>
        <v>0</v>
      </c>
      <c r="Z69" s="13">
        <f t="shared" si="5"/>
        <v>0</v>
      </c>
      <c r="AA69" s="13">
        <f t="shared" si="5"/>
        <v>0</v>
      </c>
      <c r="AB69" s="32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ht="31.5" hidden="1">
      <c r="A70" s="139" t="s">
        <v>123</v>
      </c>
      <c r="B70" s="159" t="s">
        <v>140</v>
      </c>
      <c r="C70" s="143" t="s">
        <v>29</v>
      </c>
      <c r="D70" s="143" t="s">
        <v>21</v>
      </c>
      <c r="E70" s="143" t="s">
        <v>124</v>
      </c>
      <c r="F70" s="143" t="s">
        <v>23</v>
      </c>
      <c r="G70" s="17"/>
      <c r="H70" s="17"/>
      <c r="I70" s="17"/>
      <c r="J70" s="17"/>
      <c r="K70" s="17"/>
      <c r="L70" s="17"/>
      <c r="M70" s="13"/>
      <c r="N70" s="13"/>
      <c r="O70" s="13"/>
      <c r="P70" s="13"/>
      <c r="Q70" s="17"/>
      <c r="R70" s="17"/>
      <c r="S70" s="13"/>
      <c r="T70" s="13"/>
      <c r="U70" s="13"/>
      <c r="V70" s="13"/>
      <c r="W70" s="13"/>
      <c r="X70" s="13"/>
      <c r="Y70" s="13">
        <f t="shared" si="5"/>
        <v>0</v>
      </c>
      <c r="Z70" s="13">
        <f t="shared" si="5"/>
        <v>0</v>
      </c>
      <c r="AA70" s="13">
        <f t="shared" si="5"/>
        <v>0</v>
      </c>
      <c r="AB70" s="32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ht="45.75" hidden="1" thickBot="1">
      <c r="A71" s="155" t="s">
        <v>104</v>
      </c>
      <c r="B71" s="159" t="s">
        <v>140</v>
      </c>
      <c r="C71" s="14" t="s">
        <v>26</v>
      </c>
      <c r="D71" s="14" t="s">
        <v>30</v>
      </c>
      <c r="E71" s="143" t="s">
        <v>124</v>
      </c>
      <c r="F71" s="14" t="s">
        <v>76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>
        <f>Z71+AA71</f>
        <v>0</v>
      </c>
      <c r="Z71" s="17"/>
      <c r="AA71" s="17"/>
      <c r="AB71" s="32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ht="15.75">
      <c r="A72" s="164" t="s">
        <v>32</v>
      </c>
      <c r="B72" s="160" t="s">
        <v>140</v>
      </c>
      <c r="C72" s="37" t="s">
        <v>29</v>
      </c>
      <c r="D72" s="37" t="s">
        <v>24</v>
      </c>
      <c r="E72" s="37" t="s">
        <v>25</v>
      </c>
      <c r="F72" s="37" t="s">
        <v>23</v>
      </c>
      <c r="G72" s="36" t="e">
        <f>G74+#REF!+G78+#REF!+G76+#REF!</f>
        <v>#REF!</v>
      </c>
      <c r="H72" s="36" t="e">
        <f>H74+#REF!+H78+#REF!+H76+#REF!</f>
        <v>#REF!</v>
      </c>
      <c r="I72" s="36" t="e">
        <f>I74+#REF!+I78+#REF!+I76+#REF!</f>
        <v>#REF!</v>
      </c>
      <c r="J72" s="36"/>
      <c r="K72" s="36"/>
      <c r="L72" s="36"/>
      <c r="M72" s="32"/>
      <c r="N72" s="32"/>
      <c r="O72" s="32"/>
      <c r="P72" s="32"/>
      <c r="Q72" s="36"/>
      <c r="R72" s="36"/>
      <c r="S72" s="32"/>
      <c r="T72" s="32"/>
      <c r="U72" s="32"/>
      <c r="V72" s="32"/>
      <c r="W72" s="32"/>
      <c r="X72" s="32"/>
      <c r="Y72" s="36">
        <f>Y73</f>
        <v>138.8</v>
      </c>
      <c r="Z72" s="36">
        <f>Z73</f>
        <v>138.8</v>
      </c>
      <c r="AA72" s="36">
        <f>AA73</f>
        <v>0</v>
      </c>
      <c r="AB72" s="32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ht="47.25">
      <c r="A73" s="114" t="s">
        <v>81</v>
      </c>
      <c r="B73" s="159" t="s">
        <v>140</v>
      </c>
      <c r="C73" s="14" t="s">
        <v>29</v>
      </c>
      <c r="D73" s="14" t="s">
        <v>24</v>
      </c>
      <c r="E73" s="14" t="s">
        <v>82</v>
      </c>
      <c r="F73" s="14" t="s">
        <v>23</v>
      </c>
      <c r="G73" s="17"/>
      <c r="H73" s="17"/>
      <c r="I73" s="17"/>
      <c r="J73" s="17"/>
      <c r="K73" s="17"/>
      <c r="L73" s="17"/>
      <c r="M73" s="13"/>
      <c r="N73" s="13"/>
      <c r="O73" s="13"/>
      <c r="P73" s="13"/>
      <c r="Q73" s="17"/>
      <c r="R73" s="17"/>
      <c r="S73" s="13"/>
      <c r="T73" s="13"/>
      <c r="U73" s="13"/>
      <c r="V73" s="13"/>
      <c r="W73" s="13"/>
      <c r="X73" s="13"/>
      <c r="Y73" s="17">
        <f>Y74+Y76+Y78+Y80+Y82+Y84+Y86+Y88</f>
        <v>138.8</v>
      </c>
      <c r="Z73" s="17">
        <f>Z74+Z76+Z78+Z80+Z82+Z84+Z86+Z88</f>
        <v>138.8</v>
      </c>
      <c r="AA73" s="17">
        <f>AA74+AA76+AA78+AA80+AA82+AA84+AA86+AA88</f>
        <v>0</v>
      </c>
      <c r="AB73" s="32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ht="15.75">
      <c r="A74" s="128" t="s">
        <v>105</v>
      </c>
      <c r="B74" s="159" t="s">
        <v>140</v>
      </c>
      <c r="C74" s="14" t="s">
        <v>29</v>
      </c>
      <c r="D74" s="14" t="s">
        <v>24</v>
      </c>
      <c r="E74" s="14" t="s">
        <v>106</v>
      </c>
      <c r="F74" s="14" t="s">
        <v>23</v>
      </c>
      <c r="G74" s="17">
        <v>32.4</v>
      </c>
      <c r="H74" s="17">
        <v>32.4</v>
      </c>
      <c r="I74" s="17" t="e">
        <f>#REF!</f>
        <v>#REF!</v>
      </c>
      <c r="J74" s="17"/>
      <c r="K74" s="17"/>
      <c r="L74" s="17"/>
      <c r="M74" s="13"/>
      <c r="N74" s="13"/>
      <c r="O74" s="13"/>
      <c r="P74" s="13"/>
      <c r="Q74" s="17"/>
      <c r="R74" s="17"/>
      <c r="S74" s="13"/>
      <c r="T74" s="13"/>
      <c r="U74" s="13"/>
      <c r="V74" s="13"/>
      <c r="W74" s="13"/>
      <c r="X74" s="13"/>
      <c r="Y74" s="17">
        <f>Y75</f>
        <v>50</v>
      </c>
      <c r="Z74" s="17">
        <f>Z75</f>
        <v>50</v>
      </c>
      <c r="AA74" s="17">
        <f>AA75</f>
        <v>0</v>
      </c>
      <c r="AB74" s="32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ht="64.5" customHeight="1">
      <c r="A75" s="127" t="s">
        <v>68</v>
      </c>
      <c r="B75" s="159" t="s">
        <v>140</v>
      </c>
      <c r="C75" s="14" t="s">
        <v>29</v>
      </c>
      <c r="D75" s="14" t="s">
        <v>24</v>
      </c>
      <c r="E75" s="14" t="s">
        <v>106</v>
      </c>
      <c r="F75" s="14" t="s">
        <v>61</v>
      </c>
      <c r="G75" s="17"/>
      <c r="H75" s="17"/>
      <c r="I75" s="17"/>
      <c r="J75" s="17"/>
      <c r="K75" s="17"/>
      <c r="L75" s="17"/>
      <c r="M75" s="13"/>
      <c r="N75" s="13"/>
      <c r="O75" s="13"/>
      <c r="P75" s="13"/>
      <c r="Q75" s="17"/>
      <c r="R75" s="17"/>
      <c r="S75" s="13"/>
      <c r="T75" s="13"/>
      <c r="U75" s="13"/>
      <c r="V75" s="13"/>
      <c r="W75" s="13"/>
      <c r="X75" s="13"/>
      <c r="Y75" s="17">
        <v>50</v>
      </c>
      <c r="Z75" s="17">
        <v>50</v>
      </c>
      <c r="AA75" s="17"/>
      <c r="AB75" s="32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ht="15.75">
      <c r="A76" s="128" t="s">
        <v>43</v>
      </c>
      <c r="B76" s="159" t="s">
        <v>140</v>
      </c>
      <c r="C76" s="14" t="s">
        <v>29</v>
      </c>
      <c r="D76" s="14" t="s">
        <v>24</v>
      </c>
      <c r="E76" s="14" t="s">
        <v>107</v>
      </c>
      <c r="F76" s="14" t="s">
        <v>23</v>
      </c>
      <c r="G76" s="17" t="e">
        <f>#REF!</f>
        <v>#REF!</v>
      </c>
      <c r="H76" s="17" t="e">
        <f>#REF!</f>
        <v>#REF!</v>
      </c>
      <c r="I76" s="17" t="e">
        <f>#REF!</f>
        <v>#REF!</v>
      </c>
      <c r="J76" s="17"/>
      <c r="K76" s="17"/>
      <c r="L76" s="17"/>
      <c r="M76" s="13"/>
      <c r="N76" s="13"/>
      <c r="O76" s="13"/>
      <c r="P76" s="13"/>
      <c r="Q76" s="17"/>
      <c r="R76" s="17"/>
      <c r="S76" s="13"/>
      <c r="T76" s="13"/>
      <c r="U76" s="13"/>
      <c r="V76" s="13"/>
      <c r="W76" s="13"/>
      <c r="X76" s="13"/>
      <c r="Y76" s="17">
        <f>Y77</f>
        <v>1</v>
      </c>
      <c r="Z76" s="17">
        <f>Z77</f>
        <v>1</v>
      </c>
      <c r="AA76" s="17">
        <f>AA77</f>
        <v>0</v>
      </c>
      <c r="AB76" s="32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ht="60" customHeight="1">
      <c r="A77" s="127" t="s">
        <v>68</v>
      </c>
      <c r="B77" s="159" t="s">
        <v>140</v>
      </c>
      <c r="C77" s="14" t="s">
        <v>29</v>
      </c>
      <c r="D77" s="14" t="s">
        <v>24</v>
      </c>
      <c r="E77" s="14" t="s">
        <v>107</v>
      </c>
      <c r="F77" s="14" t="s">
        <v>61</v>
      </c>
      <c r="G77" s="17"/>
      <c r="H77" s="17"/>
      <c r="I77" s="17"/>
      <c r="J77" s="17"/>
      <c r="K77" s="17"/>
      <c r="L77" s="17"/>
      <c r="M77" s="13"/>
      <c r="N77" s="13"/>
      <c r="O77" s="13"/>
      <c r="P77" s="17"/>
      <c r="Q77" s="17"/>
      <c r="R77" s="17"/>
      <c r="S77" s="15"/>
      <c r="T77" s="15"/>
      <c r="U77" s="15"/>
      <c r="V77" s="15"/>
      <c r="W77" s="15"/>
      <c r="X77" s="15"/>
      <c r="Y77" s="15">
        <v>1</v>
      </c>
      <c r="Z77" s="15">
        <v>1</v>
      </c>
      <c r="AA77" s="15"/>
      <c r="AB77" s="15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ht="31.5">
      <c r="A78" s="128" t="s">
        <v>109</v>
      </c>
      <c r="B78" s="159" t="s">
        <v>140</v>
      </c>
      <c r="C78" s="14" t="s">
        <v>29</v>
      </c>
      <c r="D78" s="14" t="s">
        <v>24</v>
      </c>
      <c r="E78" s="14" t="s">
        <v>108</v>
      </c>
      <c r="F78" s="14" t="s">
        <v>23</v>
      </c>
      <c r="G78" s="17" t="e">
        <f>#REF!</f>
        <v>#REF!</v>
      </c>
      <c r="H78" s="17" t="e">
        <f>#REF!</f>
        <v>#REF!</v>
      </c>
      <c r="I78" s="17" t="e">
        <f>#REF!</f>
        <v>#REF!</v>
      </c>
      <c r="J78" s="17"/>
      <c r="K78" s="17"/>
      <c r="L78" s="17"/>
      <c r="M78" s="13"/>
      <c r="N78" s="13"/>
      <c r="O78" s="13"/>
      <c r="P78" s="17"/>
      <c r="Q78" s="17"/>
      <c r="R78" s="17"/>
      <c r="S78" s="15" t="e">
        <f>#REF!</f>
        <v>#REF!</v>
      </c>
      <c r="T78" s="15" t="e">
        <f>#REF!</f>
        <v>#REF!</v>
      </c>
      <c r="U78" s="15" t="e">
        <f>#REF!</f>
        <v>#REF!</v>
      </c>
      <c r="V78" s="15" t="e">
        <f>#REF!</f>
        <v>#REF!</v>
      </c>
      <c r="W78" s="15" t="e">
        <f>#REF!</f>
        <v>#REF!</v>
      </c>
      <c r="X78" s="15" t="e">
        <f>#REF!</f>
        <v>#REF!</v>
      </c>
      <c r="Y78" s="15">
        <f>Y79</f>
        <v>10</v>
      </c>
      <c r="Z78" s="15">
        <f>Z79</f>
        <v>10</v>
      </c>
      <c r="AA78" s="15">
        <f>AA79</f>
        <v>0</v>
      </c>
      <c r="AB78" s="15" t="e">
        <f>#REF!</f>
        <v>#REF!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ht="94.5">
      <c r="A79" s="127" t="s">
        <v>68</v>
      </c>
      <c r="B79" s="159" t="s">
        <v>140</v>
      </c>
      <c r="C79" s="14" t="s">
        <v>29</v>
      </c>
      <c r="D79" s="14" t="s">
        <v>24</v>
      </c>
      <c r="E79" s="14" t="s">
        <v>108</v>
      </c>
      <c r="F79" s="14" t="s">
        <v>61</v>
      </c>
      <c r="G79" s="17"/>
      <c r="H79" s="17"/>
      <c r="I79" s="17"/>
      <c r="J79" s="17"/>
      <c r="K79" s="17"/>
      <c r="L79" s="17"/>
      <c r="M79" s="13"/>
      <c r="N79" s="13"/>
      <c r="O79" s="13"/>
      <c r="P79" s="17"/>
      <c r="Q79" s="17"/>
      <c r="R79" s="17"/>
      <c r="S79" s="15"/>
      <c r="T79" s="15"/>
      <c r="U79" s="15"/>
      <c r="V79" s="15"/>
      <c r="W79" s="15"/>
      <c r="X79" s="15"/>
      <c r="Y79" s="15">
        <v>10</v>
      </c>
      <c r="Z79" s="15">
        <v>10</v>
      </c>
      <c r="AA79" s="15"/>
      <c r="AB79" s="15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ht="47.25">
      <c r="A80" s="128" t="s">
        <v>114</v>
      </c>
      <c r="B80" s="159" t="s">
        <v>140</v>
      </c>
      <c r="C80" s="14" t="s">
        <v>29</v>
      </c>
      <c r="D80" s="14" t="s">
        <v>24</v>
      </c>
      <c r="E80" s="14" t="s">
        <v>113</v>
      </c>
      <c r="F80" s="14" t="s">
        <v>23</v>
      </c>
      <c r="G80" s="17" t="e">
        <f>#REF!</f>
        <v>#REF!</v>
      </c>
      <c r="H80" s="17" t="e">
        <f>#REF!</f>
        <v>#REF!</v>
      </c>
      <c r="I80" s="17" t="e">
        <f>#REF!</f>
        <v>#REF!</v>
      </c>
      <c r="J80" s="17"/>
      <c r="K80" s="17"/>
      <c r="L80" s="17"/>
      <c r="M80" s="13"/>
      <c r="N80" s="13"/>
      <c r="O80" s="13"/>
      <c r="P80" s="17"/>
      <c r="Q80" s="17"/>
      <c r="R80" s="17"/>
      <c r="S80" s="15" t="e">
        <f>#REF!</f>
        <v>#REF!</v>
      </c>
      <c r="T80" s="15" t="e">
        <f>#REF!</f>
        <v>#REF!</v>
      </c>
      <c r="U80" s="15" t="e">
        <f>#REF!</f>
        <v>#REF!</v>
      </c>
      <c r="V80" s="15" t="e">
        <f>#REF!</f>
        <v>#REF!</v>
      </c>
      <c r="W80" s="15" t="e">
        <f>#REF!</f>
        <v>#REF!</v>
      </c>
      <c r="X80" s="15" t="e">
        <f>#REF!</f>
        <v>#REF!</v>
      </c>
      <c r="Y80" s="15">
        <f>Y81</f>
        <v>35</v>
      </c>
      <c r="Z80" s="15">
        <f>Z81</f>
        <v>35</v>
      </c>
      <c r="AA80" s="15">
        <f>AA81</f>
        <v>0</v>
      </c>
      <c r="AB80" s="15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ht="94.5">
      <c r="A81" s="127" t="s">
        <v>68</v>
      </c>
      <c r="B81" s="159" t="s">
        <v>140</v>
      </c>
      <c r="C81" s="14" t="s">
        <v>29</v>
      </c>
      <c r="D81" s="14" t="s">
        <v>24</v>
      </c>
      <c r="E81" s="14" t="s">
        <v>113</v>
      </c>
      <c r="F81" s="14" t="s">
        <v>61</v>
      </c>
      <c r="G81" s="17"/>
      <c r="H81" s="17"/>
      <c r="I81" s="17"/>
      <c r="J81" s="17"/>
      <c r="K81" s="17"/>
      <c r="L81" s="17"/>
      <c r="M81" s="13"/>
      <c r="N81" s="13"/>
      <c r="O81" s="13"/>
      <c r="P81" s="17"/>
      <c r="Q81" s="17"/>
      <c r="R81" s="17"/>
      <c r="S81" s="15"/>
      <c r="T81" s="15"/>
      <c r="U81" s="15"/>
      <c r="V81" s="15"/>
      <c r="W81" s="15"/>
      <c r="X81" s="15"/>
      <c r="Y81" s="15">
        <v>35</v>
      </c>
      <c r="Z81" s="15">
        <v>35</v>
      </c>
      <c r="AA81" s="15"/>
      <c r="AB81" s="15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ht="47.25">
      <c r="A82" s="128" t="s">
        <v>44</v>
      </c>
      <c r="B82" s="159" t="s">
        <v>140</v>
      </c>
      <c r="C82" s="14" t="s">
        <v>29</v>
      </c>
      <c r="D82" s="14" t="s">
        <v>24</v>
      </c>
      <c r="E82" s="14" t="s">
        <v>110</v>
      </c>
      <c r="F82" s="14" t="s">
        <v>23</v>
      </c>
      <c r="G82" s="17" t="e">
        <f>#REF!</f>
        <v>#REF!</v>
      </c>
      <c r="H82" s="17" t="e">
        <f>#REF!</f>
        <v>#REF!</v>
      </c>
      <c r="I82" s="17" t="e">
        <f>#REF!</f>
        <v>#REF!</v>
      </c>
      <c r="J82" s="17" t="e">
        <f>#REF!+#REF!+#REF!+#REF!</f>
        <v>#REF!</v>
      </c>
      <c r="K82" s="17" t="e">
        <f>#REF!+#REF!+#REF!+#REF!</f>
        <v>#REF!</v>
      </c>
      <c r="L82" s="17" t="e">
        <f>#REF!+#REF!+#REF!+#REF!</f>
        <v>#REF!</v>
      </c>
      <c r="M82" s="17">
        <v>95386.5</v>
      </c>
      <c r="N82" s="17">
        <v>46360.7</v>
      </c>
      <c r="O82" s="17">
        <v>49025.8</v>
      </c>
      <c r="P82" s="17" t="e">
        <f>#REF!+#REF!+#REF!+#REF!</f>
        <v>#REF!</v>
      </c>
      <c r="Q82" s="17" t="e">
        <f>#REF!+#REF!+#REF!+#REF!</f>
        <v>#REF!</v>
      </c>
      <c r="R82" s="17" t="e">
        <f>#REF!+#REF!+#REF!+#REF!</f>
        <v>#REF!</v>
      </c>
      <c r="S82" s="17" t="e">
        <f>#REF!+#REF!+#REF!+#REF!</f>
        <v>#REF!</v>
      </c>
      <c r="T82" s="17" t="e">
        <f>#REF!+#REF!+#REF!+#REF!</f>
        <v>#REF!</v>
      </c>
      <c r="U82" s="17" t="e">
        <f>#REF!+#REF!+#REF!+#REF!</f>
        <v>#REF!</v>
      </c>
      <c r="V82" s="17" t="e">
        <f>#REF!+#REF!+#REF!+#REF!</f>
        <v>#REF!</v>
      </c>
      <c r="W82" s="17" t="e">
        <f>#REF!+#REF!+#REF!+#REF!</f>
        <v>#REF!</v>
      </c>
      <c r="X82" s="17" t="e">
        <f>#REF!+#REF!+#REF!+#REF!</f>
        <v>#REF!</v>
      </c>
      <c r="Y82" s="17">
        <f>Y83</f>
        <v>16.8</v>
      </c>
      <c r="Z82" s="17">
        <f>Z83</f>
        <v>16.8</v>
      </c>
      <c r="AA82" s="17">
        <f>AA83</f>
        <v>0</v>
      </c>
      <c r="AB82" s="4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ht="94.5">
      <c r="A83" s="127" t="s">
        <v>68</v>
      </c>
      <c r="B83" s="159" t="s">
        <v>140</v>
      </c>
      <c r="C83" s="14" t="s">
        <v>29</v>
      </c>
      <c r="D83" s="14" t="s">
        <v>24</v>
      </c>
      <c r="E83" s="14" t="s">
        <v>110</v>
      </c>
      <c r="F83" s="14" t="s">
        <v>61</v>
      </c>
      <c r="G83" s="17"/>
      <c r="H83" s="17"/>
      <c r="I83" s="17"/>
      <c r="J83" s="15"/>
      <c r="K83" s="15"/>
      <c r="L83" s="15"/>
      <c r="M83" s="13"/>
      <c r="N83" s="13"/>
      <c r="O83" s="13"/>
      <c r="P83" s="15"/>
      <c r="Q83" s="15"/>
      <c r="R83" s="15"/>
      <c r="S83" s="15"/>
      <c r="T83" s="15"/>
      <c r="U83" s="15"/>
      <c r="V83" s="15"/>
      <c r="W83" s="15"/>
      <c r="X83" s="15"/>
      <c r="Y83" s="15">
        <v>16.8</v>
      </c>
      <c r="Z83" s="15">
        <v>16.8</v>
      </c>
      <c r="AA83" s="15"/>
      <c r="AB83" s="4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ht="47.25">
      <c r="A84" s="128" t="s">
        <v>51</v>
      </c>
      <c r="B84" s="159" t="s">
        <v>140</v>
      </c>
      <c r="C84" s="14" t="s">
        <v>29</v>
      </c>
      <c r="D84" s="14" t="s">
        <v>24</v>
      </c>
      <c r="E84" s="14" t="s">
        <v>111</v>
      </c>
      <c r="F84" s="14" t="s">
        <v>23</v>
      </c>
      <c r="G84" s="17"/>
      <c r="H84" s="17"/>
      <c r="I84" s="17"/>
      <c r="J84" s="15"/>
      <c r="K84" s="15"/>
      <c r="L84" s="15"/>
      <c r="M84" s="13"/>
      <c r="N84" s="13"/>
      <c r="O84" s="13"/>
      <c r="P84" s="15"/>
      <c r="Q84" s="15"/>
      <c r="R84" s="15"/>
      <c r="S84" s="15"/>
      <c r="T84" s="15"/>
      <c r="U84" s="15"/>
      <c r="V84" s="15"/>
      <c r="W84" s="15"/>
      <c r="X84" s="15"/>
      <c r="Y84" s="15">
        <f>Y85</f>
        <v>10</v>
      </c>
      <c r="Z84" s="15">
        <f>Z85</f>
        <v>10</v>
      </c>
      <c r="AA84" s="15">
        <f>AA85</f>
        <v>0</v>
      </c>
      <c r="AB84" s="4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ht="94.5">
      <c r="A85" s="127" t="s">
        <v>68</v>
      </c>
      <c r="B85" s="159" t="s">
        <v>140</v>
      </c>
      <c r="C85" s="14" t="s">
        <v>29</v>
      </c>
      <c r="D85" s="14" t="s">
        <v>24</v>
      </c>
      <c r="E85" s="14" t="s">
        <v>111</v>
      </c>
      <c r="F85" s="14" t="s">
        <v>61</v>
      </c>
      <c r="G85" s="17"/>
      <c r="H85" s="17"/>
      <c r="I85" s="17"/>
      <c r="J85" s="15"/>
      <c r="K85" s="15"/>
      <c r="L85" s="15"/>
      <c r="M85" s="13"/>
      <c r="N85" s="13"/>
      <c r="O85" s="13"/>
      <c r="P85" s="15"/>
      <c r="Q85" s="15"/>
      <c r="R85" s="15"/>
      <c r="S85" s="15"/>
      <c r="T85" s="15"/>
      <c r="U85" s="15"/>
      <c r="V85" s="15"/>
      <c r="W85" s="15"/>
      <c r="X85" s="15"/>
      <c r="Y85" s="15">
        <v>10</v>
      </c>
      <c r="Z85" s="15">
        <v>10</v>
      </c>
      <c r="AA85" s="15"/>
      <c r="AB85" s="4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ht="47.25">
      <c r="A86" s="128" t="s">
        <v>52</v>
      </c>
      <c r="B86" s="159" t="s">
        <v>140</v>
      </c>
      <c r="C86" s="14" t="s">
        <v>29</v>
      </c>
      <c r="D86" s="14" t="s">
        <v>24</v>
      </c>
      <c r="E86" s="14" t="s">
        <v>112</v>
      </c>
      <c r="F86" s="14" t="s">
        <v>23</v>
      </c>
      <c r="G86" s="17"/>
      <c r="H86" s="17"/>
      <c r="I86" s="17"/>
      <c r="J86" s="15"/>
      <c r="K86" s="15"/>
      <c r="L86" s="15"/>
      <c r="M86" s="13"/>
      <c r="N86" s="13"/>
      <c r="O86" s="13"/>
      <c r="P86" s="15"/>
      <c r="Q86" s="15"/>
      <c r="R86" s="15"/>
      <c r="S86" s="15"/>
      <c r="T86" s="15"/>
      <c r="U86" s="15"/>
      <c r="V86" s="15"/>
      <c r="W86" s="15"/>
      <c r="X86" s="15"/>
      <c r="Y86" s="15">
        <f>Y87</f>
        <v>15</v>
      </c>
      <c r="Z86" s="15">
        <f>Z87</f>
        <v>15</v>
      </c>
      <c r="AA86" s="15">
        <f>AA87</f>
        <v>0</v>
      </c>
      <c r="AB86" s="4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ht="94.5">
      <c r="A87" s="127" t="s">
        <v>68</v>
      </c>
      <c r="B87" s="159" t="s">
        <v>140</v>
      </c>
      <c r="C87" s="14" t="s">
        <v>29</v>
      </c>
      <c r="D87" s="14" t="s">
        <v>24</v>
      </c>
      <c r="E87" s="14" t="s">
        <v>112</v>
      </c>
      <c r="F87" s="14" t="s">
        <v>61</v>
      </c>
      <c r="G87" s="17"/>
      <c r="H87" s="17"/>
      <c r="I87" s="17"/>
      <c r="J87" s="15"/>
      <c r="K87" s="15"/>
      <c r="L87" s="15"/>
      <c r="M87" s="13"/>
      <c r="N87" s="13"/>
      <c r="O87" s="13"/>
      <c r="P87" s="15"/>
      <c r="Q87" s="15"/>
      <c r="R87" s="15"/>
      <c r="S87" s="15"/>
      <c r="T87" s="15"/>
      <c r="U87" s="15"/>
      <c r="V87" s="15"/>
      <c r="W87" s="15"/>
      <c r="X87" s="15"/>
      <c r="Y87" s="15">
        <v>15</v>
      </c>
      <c r="Z87" s="15">
        <v>15</v>
      </c>
      <c r="AA87" s="15"/>
      <c r="AB87" s="41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ht="31.5">
      <c r="A88" s="128" t="s">
        <v>116</v>
      </c>
      <c r="B88" s="159" t="s">
        <v>140</v>
      </c>
      <c r="C88" s="14" t="s">
        <v>29</v>
      </c>
      <c r="D88" s="14" t="s">
        <v>24</v>
      </c>
      <c r="E88" s="14" t="s">
        <v>115</v>
      </c>
      <c r="F88" s="14" t="s">
        <v>23</v>
      </c>
      <c r="G88" s="17"/>
      <c r="H88" s="17"/>
      <c r="I88" s="17"/>
      <c r="J88" s="15"/>
      <c r="K88" s="15"/>
      <c r="L88" s="15"/>
      <c r="M88" s="13"/>
      <c r="N88" s="13"/>
      <c r="O88" s="13"/>
      <c r="P88" s="15"/>
      <c r="Q88" s="15"/>
      <c r="R88" s="15"/>
      <c r="S88" s="15"/>
      <c r="T88" s="15"/>
      <c r="U88" s="15"/>
      <c r="V88" s="15"/>
      <c r="W88" s="15"/>
      <c r="X88" s="15"/>
      <c r="Y88" s="15">
        <f>Y89</f>
        <v>1</v>
      </c>
      <c r="Z88" s="15">
        <f>Z89</f>
        <v>1</v>
      </c>
      <c r="AA88" s="15">
        <f>AA89</f>
        <v>0</v>
      </c>
      <c r="AB88" s="41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1:87" ht="94.5">
      <c r="A89" s="127" t="s">
        <v>68</v>
      </c>
      <c r="B89" s="159" t="s">
        <v>140</v>
      </c>
      <c r="C89" s="14" t="s">
        <v>29</v>
      </c>
      <c r="D89" s="14" t="s">
        <v>24</v>
      </c>
      <c r="E89" s="14" t="s">
        <v>115</v>
      </c>
      <c r="F89" s="14" t="s">
        <v>61</v>
      </c>
      <c r="G89" s="17"/>
      <c r="H89" s="17"/>
      <c r="I89" s="17"/>
      <c r="J89" s="15"/>
      <c r="K89" s="15"/>
      <c r="L89" s="15"/>
      <c r="M89" s="13"/>
      <c r="N89" s="13"/>
      <c r="O89" s="13"/>
      <c r="P89" s="15"/>
      <c r="Q89" s="15"/>
      <c r="R89" s="15"/>
      <c r="S89" s="15"/>
      <c r="T89" s="15"/>
      <c r="U89" s="15"/>
      <c r="V89" s="15"/>
      <c r="W89" s="15"/>
      <c r="X89" s="15"/>
      <c r="Y89" s="15">
        <v>1</v>
      </c>
      <c r="Z89" s="15">
        <v>1</v>
      </c>
      <c r="AA89" s="15"/>
      <c r="AB89" s="41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1:87" ht="31.5">
      <c r="A90" s="76" t="s">
        <v>50</v>
      </c>
      <c r="B90" s="70" t="s">
        <v>140</v>
      </c>
      <c r="C90" s="77" t="s">
        <v>31</v>
      </c>
      <c r="D90" s="77" t="s">
        <v>28</v>
      </c>
      <c r="E90" s="77" t="s">
        <v>25</v>
      </c>
      <c r="F90" s="77" t="s">
        <v>23</v>
      </c>
      <c r="G90" s="83" t="e">
        <f>G91+#REF!</f>
        <v>#REF!</v>
      </c>
      <c r="H90" s="83" t="e">
        <f>H91+#REF!</f>
        <v>#REF!</v>
      </c>
      <c r="I90" s="83" t="e">
        <f>I91+#REF!</f>
        <v>#REF!</v>
      </c>
      <c r="J90" s="83" t="e">
        <f>J91+#REF!</f>
        <v>#REF!</v>
      </c>
      <c r="K90" s="83" t="e">
        <f>K91+#REF!</f>
        <v>#REF!</v>
      </c>
      <c r="L90" s="83" t="e">
        <f>L91+#REF!</f>
        <v>#REF!</v>
      </c>
      <c r="M90" s="83" t="e">
        <f>M91+#REF!</f>
        <v>#REF!</v>
      </c>
      <c r="N90" s="83" t="e">
        <f>N91+#REF!</f>
        <v>#REF!</v>
      </c>
      <c r="O90" s="83" t="e">
        <f>O91+#REF!</f>
        <v>#REF!</v>
      </c>
      <c r="P90" s="83" t="e">
        <f>P91+#REF!</f>
        <v>#REF!</v>
      </c>
      <c r="Q90" s="83" t="e">
        <f>Q91+#REF!</f>
        <v>#REF!</v>
      </c>
      <c r="R90" s="83" t="e">
        <f>R91+#REF!</f>
        <v>#REF!</v>
      </c>
      <c r="S90" s="83" t="e">
        <f>S91+#REF!</f>
        <v>#REF!</v>
      </c>
      <c r="T90" s="83" t="e">
        <f>T91+#REF!</f>
        <v>#REF!</v>
      </c>
      <c r="U90" s="83" t="e">
        <f>U91+#REF!</f>
        <v>#REF!</v>
      </c>
      <c r="V90" s="83" t="e">
        <f>V91+#REF!</f>
        <v>#REF!</v>
      </c>
      <c r="W90" s="83" t="e">
        <f>W91+#REF!</f>
        <v>#REF!</v>
      </c>
      <c r="X90" s="83" t="e">
        <f>X91+#REF!</f>
        <v>#REF!</v>
      </c>
      <c r="Y90" s="83">
        <f aca="true" t="shared" si="6" ref="Y90:AA92">Y91</f>
        <v>1345.1</v>
      </c>
      <c r="Z90" s="83">
        <f t="shared" si="6"/>
        <v>1345.1</v>
      </c>
      <c r="AA90" s="83">
        <f t="shared" si="6"/>
        <v>0</v>
      </c>
      <c r="AB90" s="38" t="e">
        <f>AB91+#REF!+#REF!+#REF!+#REF!+#REF!</f>
        <v>#REF!</v>
      </c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1:87" ht="15.75">
      <c r="A91" s="56" t="s">
        <v>20</v>
      </c>
      <c r="B91" s="160" t="s">
        <v>140</v>
      </c>
      <c r="C91" s="37" t="s">
        <v>31</v>
      </c>
      <c r="D91" s="37" t="s">
        <v>21</v>
      </c>
      <c r="E91" s="37" t="s">
        <v>25</v>
      </c>
      <c r="F91" s="37" t="s">
        <v>23</v>
      </c>
      <c r="G91" s="165" t="e">
        <f>G92+#REF!</f>
        <v>#REF!</v>
      </c>
      <c r="H91" s="165" t="e">
        <f>H92+#REF!</f>
        <v>#REF!</v>
      </c>
      <c r="I91" s="165" t="e">
        <f>I92+#REF!</f>
        <v>#REF!</v>
      </c>
      <c r="J91" s="165" t="e">
        <f>J92+#REF!</f>
        <v>#REF!</v>
      </c>
      <c r="K91" s="165" t="e">
        <f>K92+#REF!</f>
        <v>#REF!</v>
      </c>
      <c r="L91" s="165" t="e">
        <f>L92+#REF!</f>
        <v>#REF!</v>
      </c>
      <c r="M91" s="32">
        <v>1252</v>
      </c>
      <c r="N91" s="32">
        <v>1252</v>
      </c>
      <c r="O91" s="32">
        <v>0</v>
      </c>
      <c r="P91" s="165" t="e">
        <f>P92+#REF!</f>
        <v>#REF!</v>
      </c>
      <c r="Q91" s="165" t="e">
        <f>Q92+#REF!</f>
        <v>#REF!</v>
      </c>
      <c r="R91" s="165" t="e">
        <f>R92+#REF!</f>
        <v>#REF!</v>
      </c>
      <c r="S91" s="33" t="e">
        <f aca="true" t="shared" si="7" ref="S91:X91">S92</f>
        <v>#REF!</v>
      </c>
      <c r="T91" s="33" t="e">
        <f t="shared" si="7"/>
        <v>#REF!</v>
      </c>
      <c r="U91" s="33" t="e">
        <f t="shared" si="7"/>
        <v>#REF!</v>
      </c>
      <c r="V91" s="33" t="e">
        <f t="shared" si="7"/>
        <v>#REF!</v>
      </c>
      <c r="W91" s="33" t="e">
        <f t="shared" si="7"/>
        <v>#REF!</v>
      </c>
      <c r="X91" s="33" t="e">
        <f t="shared" si="7"/>
        <v>#REF!</v>
      </c>
      <c r="Y91" s="33">
        <f t="shared" si="6"/>
        <v>1345.1</v>
      </c>
      <c r="Z91" s="33">
        <f t="shared" si="6"/>
        <v>1345.1</v>
      </c>
      <c r="AA91" s="33">
        <f t="shared" si="6"/>
        <v>0</v>
      </c>
      <c r="AB91" s="15" t="e">
        <f>#REF!</f>
        <v>#REF!</v>
      </c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1:87" ht="47.25">
      <c r="A92" s="148" t="s">
        <v>120</v>
      </c>
      <c r="B92" s="159" t="s">
        <v>140</v>
      </c>
      <c r="C92" s="14" t="s">
        <v>31</v>
      </c>
      <c r="D92" s="14" t="s">
        <v>21</v>
      </c>
      <c r="E92" s="14" t="s">
        <v>82</v>
      </c>
      <c r="F92" s="14" t="s">
        <v>23</v>
      </c>
      <c r="G92" s="15">
        <v>1182</v>
      </c>
      <c r="H92" s="15">
        <v>1182</v>
      </c>
      <c r="I92" s="15"/>
      <c r="J92" s="15"/>
      <c r="K92" s="15"/>
      <c r="L92" s="15"/>
      <c r="M92" s="13">
        <v>1182</v>
      </c>
      <c r="N92" s="13">
        <v>1182</v>
      </c>
      <c r="O92" s="13">
        <v>0</v>
      </c>
      <c r="P92" s="15">
        <v>190</v>
      </c>
      <c r="Q92" s="15">
        <v>190</v>
      </c>
      <c r="R92" s="15"/>
      <c r="S92" s="15" t="e">
        <f>#REF!</f>
        <v>#REF!</v>
      </c>
      <c r="T92" s="15" t="e">
        <f>#REF!</f>
        <v>#REF!</v>
      </c>
      <c r="U92" s="15" t="e">
        <f>#REF!</f>
        <v>#REF!</v>
      </c>
      <c r="V92" s="15" t="e">
        <f>#REF!</f>
        <v>#REF!</v>
      </c>
      <c r="W92" s="15" t="e">
        <f>#REF!</f>
        <v>#REF!</v>
      </c>
      <c r="X92" s="15" t="e">
        <f>#REF!</f>
        <v>#REF!</v>
      </c>
      <c r="Y92" s="15">
        <f>Y93</f>
        <v>1345.1</v>
      </c>
      <c r="Z92" s="15">
        <f t="shared" si="6"/>
        <v>1345.1</v>
      </c>
      <c r="AA92" s="15">
        <f t="shared" si="6"/>
        <v>0</v>
      </c>
      <c r="AB92" s="15" t="e">
        <f>#REF!</f>
        <v>#REF!</v>
      </c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1:87" ht="63">
      <c r="A93" s="148" t="s">
        <v>117</v>
      </c>
      <c r="B93" s="159" t="s">
        <v>140</v>
      </c>
      <c r="C93" s="14" t="s">
        <v>31</v>
      </c>
      <c r="D93" s="14" t="s">
        <v>21</v>
      </c>
      <c r="E93" s="14" t="s">
        <v>118</v>
      </c>
      <c r="F93" s="14" t="s">
        <v>23</v>
      </c>
      <c r="G93" s="15">
        <v>1182</v>
      </c>
      <c r="H93" s="15">
        <v>1182</v>
      </c>
      <c r="I93" s="15"/>
      <c r="J93" s="15"/>
      <c r="K93" s="15"/>
      <c r="L93" s="15"/>
      <c r="M93" s="13">
        <v>1182</v>
      </c>
      <c r="N93" s="13">
        <v>1182</v>
      </c>
      <c r="O93" s="13">
        <v>0</v>
      </c>
      <c r="P93" s="15">
        <v>190</v>
      </c>
      <c r="Q93" s="15">
        <v>190</v>
      </c>
      <c r="R93" s="15"/>
      <c r="S93" s="15" t="e">
        <f>#REF!</f>
        <v>#REF!</v>
      </c>
      <c r="T93" s="15" t="e">
        <f>#REF!</f>
        <v>#REF!</v>
      </c>
      <c r="U93" s="15" t="e">
        <f>#REF!</f>
        <v>#REF!</v>
      </c>
      <c r="V93" s="15" t="e">
        <f>#REF!</f>
        <v>#REF!</v>
      </c>
      <c r="W93" s="15" t="e">
        <f>#REF!</f>
        <v>#REF!</v>
      </c>
      <c r="X93" s="15" t="e">
        <f>#REF!</f>
        <v>#REF!</v>
      </c>
      <c r="Y93" s="15">
        <f>Y94+Y95+Y96+Y97</f>
        <v>1345.1</v>
      </c>
      <c r="Z93" s="15">
        <f>Z94+Z95+Z96+Z97</f>
        <v>1345.1</v>
      </c>
      <c r="AA93" s="15">
        <f>AA94+AA95+AA96+AA97</f>
        <v>0</v>
      </c>
      <c r="AB93" s="15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1:87" ht="45">
      <c r="A94" s="131" t="s">
        <v>119</v>
      </c>
      <c r="B94" s="159" t="s">
        <v>140</v>
      </c>
      <c r="C94" s="14" t="s">
        <v>31</v>
      </c>
      <c r="D94" s="14" t="s">
        <v>21</v>
      </c>
      <c r="E94" s="14" t="s">
        <v>118</v>
      </c>
      <c r="F94" s="14" t="s">
        <v>69</v>
      </c>
      <c r="G94" s="14" t="s">
        <v>59</v>
      </c>
      <c r="H94" s="17"/>
      <c r="I94" s="17"/>
      <c r="J94" s="17"/>
      <c r="K94" s="17"/>
      <c r="L94" s="17"/>
      <c r="M94" s="17"/>
      <c r="N94" s="13"/>
      <c r="O94" s="13"/>
      <c r="P94" s="13"/>
      <c r="Q94" s="17"/>
      <c r="R94" s="17"/>
      <c r="S94" s="17"/>
      <c r="T94" s="17"/>
      <c r="U94" s="15"/>
      <c r="V94" s="15"/>
      <c r="W94" s="15"/>
      <c r="X94" s="16"/>
      <c r="Y94" s="17">
        <v>686.3</v>
      </c>
      <c r="Z94" s="17">
        <v>686.3</v>
      </c>
      <c r="AA94" s="15"/>
      <c r="AB94" s="15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1:87" ht="45">
      <c r="A95" s="131" t="s">
        <v>56</v>
      </c>
      <c r="B95" s="159" t="s">
        <v>140</v>
      </c>
      <c r="C95" s="14" t="s">
        <v>31</v>
      </c>
      <c r="D95" s="14" t="s">
        <v>21</v>
      </c>
      <c r="E95" s="14" t="s">
        <v>118</v>
      </c>
      <c r="F95" s="14" t="s">
        <v>61</v>
      </c>
      <c r="G95" s="14" t="s">
        <v>61</v>
      </c>
      <c r="H95" s="17"/>
      <c r="I95" s="17"/>
      <c r="J95" s="17"/>
      <c r="K95" s="17"/>
      <c r="L95" s="17"/>
      <c r="M95" s="17"/>
      <c r="N95" s="13"/>
      <c r="O95" s="13"/>
      <c r="P95" s="13"/>
      <c r="Q95" s="17"/>
      <c r="R95" s="17"/>
      <c r="S95" s="17"/>
      <c r="T95" s="17"/>
      <c r="U95" s="15"/>
      <c r="V95" s="15"/>
      <c r="W95" s="15"/>
      <c r="X95" s="16"/>
      <c r="Y95" s="17">
        <f>Z95+AA95</f>
        <v>651.3</v>
      </c>
      <c r="Z95" s="17">
        <v>651.3</v>
      </c>
      <c r="AA95" s="17"/>
      <c r="AB95" s="39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1:87" ht="44.25" customHeight="1" thickBot="1">
      <c r="A96" s="115" t="s">
        <v>57</v>
      </c>
      <c r="B96" s="159" t="s">
        <v>140</v>
      </c>
      <c r="C96" s="14" t="s">
        <v>31</v>
      </c>
      <c r="D96" s="14" t="s">
        <v>21</v>
      </c>
      <c r="E96" s="14" t="s">
        <v>118</v>
      </c>
      <c r="F96" s="14" t="s">
        <v>62</v>
      </c>
      <c r="G96" s="14"/>
      <c r="H96" s="17"/>
      <c r="I96" s="17"/>
      <c r="J96" s="17"/>
      <c r="K96" s="17"/>
      <c r="L96" s="17"/>
      <c r="M96" s="17"/>
      <c r="N96" s="13"/>
      <c r="O96" s="13"/>
      <c r="P96" s="13"/>
      <c r="Q96" s="17"/>
      <c r="R96" s="17"/>
      <c r="S96" s="17"/>
      <c r="T96" s="17"/>
      <c r="U96" s="15"/>
      <c r="V96" s="15"/>
      <c r="W96" s="15"/>
      <c r="X96" s="16"/>
      <c r="Y96" s="17">
        <v>1.5</v>
      </c>
      <c r="Z96" s="17">
        <v>1.5</v>
      </c>
      <c r="AA96" s="17"/>
      <c r="AB96" s="39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1:87" ht="30">
      <c r="A97" s="131" t="s">
        <v>58</v>
      </c>
      <c r="B97" s="159" t="s">
        <v>140</v>
      </c>
      <c r="C97" s="14" t="s">
        <v>31</v>
      </c>
      <c r="D97" s="14" t="s">
        <v>21</v>
      </c>
      <c r="E97" s="14" t="s">
        <v>118</v>
      </c>
      <c r="F97" s="14" t="s">
        <v>63</v>
      </c>
      <c r="G97" s="14" t="s">
        <v>63</v>
      </c>
      <c r="H97" s="17"/>
      <c r="I97" s="17"/>
      <c r="J97" s="17"/>
      <c r="K97" s="17"/>
      <c r="L97" s="17"/>
      <c r="M97" s="17"/>
      <c r="N97" s="13"/>
      <c r="O97" s="13"/>
      <c r="P97" s="13"/>
      <c r="Q97" s="17"/>
      <c r="R97" s="17"/>
      <c r="S97" s="17"/>
      <c r="T97" s="17"/>
      <c r="U97" s="15"/>
      <c r="V97" s="15"/>
      <c r="W97" s="15"/>
      <c r="X97" s="16"/>
      <c r="Y97" s="17">
        <v>6</v>
      </c>
      <c r="Z97" s="15">
        <v>6</v>
      </c>
      <c r="AA97" s="15"/>
      <c r="AB97" s="39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1:87" ht="15.75">
      <c r="A98" s="152" t="s">
        <v>77</v>
      </c>
      <c r="B98" s="70" t="s">
        <v>140</v>
      </c>
      <c r="C98" s="75" t="s">
        <v>2</v>
      </c>
      <c r="D98" s="75" t="s">
        <v>28</v>
      </c>
      <c r="E98" s="75" t="s">
        <v>25</v>
      </c>
      <c r="F98" s="75" t="s">
        <v>23</v>
      </c>
      <c r="G98" s="153"/>
      <c r="H98" s="153"/>
      <c r="I98" s="153"/>
      <c r="J98" s="153"/>
      <c r="K98" s="153"/>
      <c r="L98" s="153"/>
      <c r="M98" s="82"/>
      <c r="N98" s="82"/>
      <c r="O98" s="82"/>
      <c r="P98" s="153"/>
      <c r="Q98" s="153"/>
      <c r="R98" s="153"/>
      <c r="S98" s="153" t="e">
        <f>#REF!</f>
        <v>#REF!</v>
      </c>
      <c r="T98" s="153" t="e">
        <f>#REF!</f>
        <v>#REF!</v>
      </c>
      <c r="U98" s="153"/>
      <c r="V98" s="153"/>
      <c r="W98" s="90"/>
      <c r="X98" s="90"/>
      <c r="Y98" s="153">
        <f>Y99</f>
        <v>7.29</v>
      </c>
      <c r="Z98" s="153">
        <f aca="true" t="shared" si="8" ref="Y98:AA101">Z99</f>
        <v>7.29</v>
      </c>
      <c r="AA98" s="153">
        <f t="shared" si="8"/>
        <v>0</v>
      </c>
      <c r="AB98" s="149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1:87" ht="15.75">
      <c r="A99" s="166" t="s">
        <v>78</v>
      </c>
      <c r="B99" s="160" t="s">
        <v>140</v>
      </c>
      <c r="C99" s="37" t="s">
        <v>2</v>
      </c>
      <c r="D99" s="37" t="s">
        <v>21</v>
      </c>
      <c r="E99" s="37" t="s">
        <v>25</v>
      </c>
      <c r="F99" s="37" t="s">
        <v>23</v>
      </c>
      <c r="G99" s="33"/>
      <c r="H99" s="33"/>
      <c r="I99" s="33"/>
      <c r="J99" s="33"/>
      <c r="K99" s="33"/>
      <c r="L99" s="33"/>
      <c r="M99" s="32"/>
      <c r="N99" s="32"/>
      <c r="O99" s="32"/>
      <c r="P99" s="33"/>
      <c r="Q99" s="33"/>
      <c r="R99" s="33"/>
      <c r="S99" s="33"/>
      <c r="T99" s="33"/>
      <c r="U99" s="33"/>
      <c r="V99" s="33"/>
      <c r="W99" s="33"/>
      <c r="X99" s="33"/>
      <c r="Y99" s="33">
        <f>Y100</f>
        <v>7.29</v>
      </c>
      <c r="Z99" s="33">
        <f t="shared" si="8"/>
        <v>7.29</v>
      </c>
      <c r="AA99" s="33">
        <f t="shared" si="8"/>
        <v>0</v>
      </c>
      <c r="AB99" s="149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1:87" ht="47.25">
      <c r="A100" s="133" t="s">
        <v>120</v>
      </c>
      <c r="B100" s="159" t="s">
        <v>140</v>
      </c>
      <c r="C100" s="14" t="s">
        <v>2</v>
      </c>
      <c r="D100" s="14" t="s">
        <v>21</v>
      </c>
      <c r="E100" s="14" t="s">
        <v>82</v>
      </c>
      <c r="F100" s="14" t="s">
        <v>23</v>
      </c>
      <c r="G100" s="15">
        <v>60</v>
      </c>
      <c r="H100" s="15">
        <v>60</v>
      </c>
      <c r="I100" s="15"/>
      <c r="J100" s="15">
        <v>10</v>
      </c>
      <c r="K100" s="15">
        <v>10</v>
      </c>
      <c r="L100" s="15"/>
      <c r="M100" s="13">
        <v>70</v>
      </c>
      <c r="N100" s="13">
        <v>70</v>
      </c>
      <c r="O100" s="13">
        <v>0</v>
      </c>
      <c r="P100" s="15">
        <v>50</v>
      </c>
      <c r="Q100" s="15">
        <v>50</v>
      </c>
      <c r="R100" s="15"/>
      <c r="S100" s="15" t="e">
        <f>#REF!</f>
        <v>#REF!</v>
      </c>
      <c r="T100" s="15" t="e">
        <f>#REF!</f>
        <v>#REF!</v>
      </c>
      <c r="U100" s="15" t="e">
        <f>#REF!</f>
        <v>#REF!</v>
      </c>
      <c r="V100" s="15" t="e">
        <f>#REF!</f>
        <v>#REF!</v>
      </c>
      <c r="W100" s="15" t="e">
        <f>#REF!</f>
        <v>#REF!</v>
      </c>
      <c r="X100" s="15" t="e">
        <f>#REF!</f>
        <v>#REF!</v>
      </c>
      <c r="Y100" s="15">
        <f t="shared" si="8"/>
        <v>7.29</v>
      </c>
      <c r="Z100" s="17">
        <f t="shared" si="8"/>
        <v>7.29</v>
      </c>
      <c r="AA100" s="17">
        <f t="shared" si="8"/>
        <v>0</v>
      </c>
      <c r="AB100" s="149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ht="63">
      <c r="A101" s="151" t="s">
        <v>121</v>
      </c>
      <c r="B101" s="159" t="s">
        <v>140</v>
      </c>
      <c r="C101" s="14" t="s">
        <v>2</v>
      </c>
      <c r="D101" s="14" t="s">
        <v>21</v>
      </c>
      <c r="E101" s="14" t="s">
        <v>153</v>
      </c>
      <c r="F101" s="14" t="s">
        <v>23</v>
      </c>
      <c r="G101" s="15">
        <v>60</v>
      </c>
      <c r="H101" s="15">
        <v>60</v>
      </c>
      <c r="I101" s="15"/>
      <c r="J101" s="15">
        <v>10</v>
      </c>
      <c r="K101" s="15">
        <v>10</v>
      </c>
      <c r="L101" s="15"/>
      <c r="M101" s="13">
        <v>70</v>
      </c>
      <c r="N101" s="13">
        <v>70</v>
      </c>
      <c r="O101" s="13">
        <v>0</v>
      </c>
      <c r="P101" s="15">
        <v>50</v>
      </c>
      <c r="Q101" s="15">
        <v>50</v>
      </c>
      <c r="R101" s="15"/>
      <c r="S101" s="15" t="e">
        <f>#REF!</f>
        <v>#REF!</v>
      </c>
      <c r="T101" s="15" t="e">
        <f>#REF!</f>
        <v>#REF!</v>
      </c>
      <c r="U101" s="15" t="e">
        <f>#REF!</f>
        <v>#REF!</v>
      </c>
      <c r="V101" s="15" t="e">
        <f>#REF!</f>
        <v>#REF!</v>
      </c>
      <c r="W101" s="15" t="e">
        <f>#REF!</f>
        <v>#REF!</v>
      </c>
      <c r="X101" s="15" t="e">
        <f>#REF!</f>
        <v>#REF!</v>
      </c>
      <c r="Y101" s="15">
        <f>Y102</f>
        <v>7.29</v>
      </c>
      <c r="Z101" s="15">
        <f t="shared" si="8"/>
        <v>7.29</v>
      </c>
      <c r="AA101" s="15">
        <f t="shared" si="8"/>
        <v>0</v>
      </c>
      <c r="AB101" s="149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ht="45">
      <c r="A102" s="131" t="s">
        <v>56</v>
      </c>
      <c r="B102" s="159" t="s">
        <v>140</v>
      </c>
      <c r="C102" s="14" t="s">
        <v>2</v>
      </c>
      <c r="D102" s="14" t="s">
        <v>21</v>
      </c>
      <c r="E102" s="14" t="s">
        <v>153</v>
      </c>
      <c r="F102" s="14" t="s">
        <v>61</v>
      </c>
      <c r="G102" s="14" t="s">
        <v>61</v>
      </c>
      <c r="H102" s="17"/>
      <c r="I102" s="17"/>
      <c r="J102" s="17"/>
      <c r="K102" s="17"/>
      <c r="L102" s="17"/>
      <c r="M102" s="17"/>
      <c r="N102" s="13"/>
      <c r="O102" s="13"/>
      <c r="P102" s="13"/>
      <c r="Q102" s="17"/>
      <c r="R102" s="17"/>
      <c r="S102" s="17"/>
      <c r="T102" s="17"/>
      <c r="U102" s="15"/>
      <c r="V102" s="15"/>
      <c r="W102" s="15"/>
      <c r="X102" s="16"/>
      <c r="Y102" s="17">
        <v>7.29</v>
      </c>
      <c r="Z102" s="17">
        <v>7.29</v>
      </c>
      <c r="AA102" s="17"/>
      <c r="AB102" s="149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1:27" ht="15.75">
      <c r="A103" s="57"/>
      <c r="B103" s="14"/>
      <c r="C103" s="44"/>
      <c r="D103" s="44"/>
      <c r="E103" s="44"/>
      <c r="F103" s="44"/>
      <c r="G103" s="43"/>
      <c r="H103" s="43"/>
      <c r="I103" s="43"/>
      <c r="J103" s="43"/>
      <c r="K103" s="43"/>
      <c r="L103" s="43"/>
      <c r="M103" s="43"/>
      <c r="N103" s="43"/>
      <c r="O103" s="43"/>
      <c r="P103" s="20"/>
      <c r="Q103" s="20"/>
      <c r="R103" s="20"/>
      <c r="S103" s="20"/>
      <c r="T103" s="20"/>
      <c r="U103" s="20"/>
      <c r="V103" s="20"/>
      <c r="W103" s="45"/>
      <c r="X103" s="64"/>
      <c r="Y103" s="63"/>
      <c r="Z103" s="63"/>
      <c r="AA103" s="63"/>
    </row>
    <row r="104" spans="1:27" ht="15.75">
      <c r="A104" s="212" t="s">
        <v>8</v>
      </c>
      <c r="B104" s="199"/>
      <c r="C104" s="213"/>
      <c r="D104" s="213"/>
      <c r="E104" s="213"/>
      <c r="F104" s="213"/>
      <c r="G104" s="214"/>
      <c r="H104" s="214"/>
      <c r="I104" s="214"/>
      <c r="J104" s="214"/>
      <c r="K104" s="214"/>
      <c r="L104" s="214"/>
      <c r="M104" s="214"/>
      <c r="N104" s="214"/>
      <c r="O104" s="214"/>
      <c r="P104" s="215"/>
      <c r="Q104" s="215"/>
      <c r="R104" s="215"/>
      <c r="S104" s="216" t="e">
        <f>S17+#REF!+S59+S67+S82+#REF!+#REF!+#REF!+#REF!+#REF!+#REF!+#REF!</f>
        <v>#REF!</v>
      </c>
      <c r="T104" s="216" t="e">
        <f>T17+#REF!+T59+T67+T82+#REF!+#REF!+#REF!+#REF!+#REF!+#REF!+#REF!</f>
        <v>#REF!</v>
      </c>
      <c r="U104" s="215"/>
      <c r="V104" s="215"/>
      <c r="W104" s="217"/>
      <c r="X104" s="217"/>
      <c r="Y104" s="144">
        <f>Y17+Y48+Y54+Y59+Y67+Y90+Y98</f>
        <v>4783.78</v>
      </c>
      <c r="Z104" s="144">
        <f>Z17+Z48+Z54+Z59+Z67+Z90+Z98</f>
        <v>4685</v>
      </c>
      <c r="AA104" s="144">
        <f>AA17+AA48+AA54+AA59+AA67+AA90+AA98</f>
        <v>98.78</v>
      </c>
    </row>
    <row r="105" spans="1:27" ht="15.75">
      <c r="A105" s="43"/>
      <c r="B105" s="14"/>
      <c r="C105" s="44"/>
      <c r="D105" s="44"/>
      <c r="E105" s="44"/>
      <c r="F105" s="44"/>
      <c r="G105" s="43"/>
      <c r="H105" s="43"/>
      <c r="I105" s="43"/>
      <c r="J105" s="43"/>
      <c r="K105" s="43"/>
      <c r="L105" s="43"/>
      <c r="M105" s="43"/>
      <c r="N105" s="43"/>
      <c r="O105" s="43"/>
      <c r="P105" s="20"/>
      <c r="Q105" s="20"/>
      <c r="R105" s="20"/>
      <c r="S105" s="20"/>
      <c r="T105" s="21"/>
      <c r="U105" s="20"/>
      <c r="V105" s="20"/>
      <c r="W105" s="45"/>
      <c r="X105" s="64"/>
      <c r="Y105" s="63"/>
      <c r="Z105" s="67"/>
      <c r="AA105" s="67"/>
    </row>
    <row r="106" spans="1:27" ht="15.75">
      <c r="A106" s="95"/>
      <c r="B106" s="93"/>
      <c r="C106" s="96"/>
      <c r="D106" s="96"/>
      <c r="E106" s="96"/>
      <c r="F106" s="96"/>
      <c r="G106" s="95"/>
      <c r="H106" s="95"/>
      <c r="I106" s="95"/>
      <c r="J106" s="95"/>
      <c r="K106" s="95"/>
      <c r="L106" s="95"/>
      <c r="M106" s="95"/>
      <c r="N106" s="95"/>
      <c r="O106" s="95"/>
      <c r="P106" s="97"/>
      <c r="Q106" s="97"/>
      <c r="R106" s="97"/>
      <c r="S106" s="98"/>
      <c r="T106" s="98"/>
      <c r="U106" s="97"/>
      <c r="V106" s="97"/>
      <c r="W106" s="99"/>
      <c r="X106" s="100"/>
      <c r="Y106" s="101"/>
      <c r="Z106" s="101"/>
      <c r="AA106" s="101"/>
    </row>
    <row r="107" spans="1:27" ht="17.25">
      <c r="A107" s="229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</row>
    <row r="108" spans="1:27" ht="12.75">
      <c r="A108" s="227" t="s">
        <v>137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</row>
    <row r="109" spans="1:27" ht="15.75">
      <c r="A109" s="102"/>
      <c r="B109" s="94"/>
      <c r="C109" s="103"/>
      <c r="D109" s="103"/>
      <c r="E109" s="103"/>
      <c r="F109" s="103"/>
      <c r="G109" s="102"/>
      <c r="H109" s="102"/>
      <c r="I109" s="102"/>
      <c r="J109" s="102"/>
      <c r="K109" s="102"/>
      <c r="L109" s="102"/>
      <c r="M109" s="102"/>
      <c r="N109" s="102"/>
      <c r="O109" s="102"/>
      <c r="P109" s="104"/>
      <c r="Q109" s="104"/>
      <c r="R109" s="104"/>
      <c r="S109" s="104"/>
      <c r="T109" s="104"/>
      <c r="U109" s="104"/>
      <c r="V109" s="104"/>
      <c r="W109" s="31"/>
      <c r="X109" s="65"/>
      <c r="Y109" s="107"/>
      <c r="Z109" s="107"/>
      <c r="AA109" s="107"/>
    </row>
    <row r="110" spans="1:27" ht="15.75">
      <c r="A110" s="102"/>
      <c r="B110" s="94"/>
      <c r="C110" s="103"/>
      <c r="D110" s="103"/>
      <c r="E110" s="103"/>
      <c r="F110" s="103"/>
      <c r="G110" s="102"/>
      <c r="H110" s="102"/>
      <c r="I110" s="102"/>
      <c r="J110" s="102"/>
      <c r="K110" s="102"/>
      <c r="L110" s="102"/>
      <c r="M110" s="102"/>
      <c r="N110" s="102"/>
      <c r="O110" s="102"/>
      <c r="P110" s="104"/>
      <c r="Q110" s="104"/>
      <c r="R110" s="104"/>
      <c r="S110" s="104"/>
      <c r="T110" s="105"/>
      <c r="U110" s="104"/>
      <c r="V110" s="104"/>
      <c r="W110" s="31"/>
      <c r="X110" s="65"/>
      <c r="Y110" s="106"/>
      <c r="Z110" s="107"/>
      <c r="AA110" s="107"/>
    </row>
    <row r="111" spans="1:27" ht="15.75">
      <c r="A111" s="102"/>
      <c r="B111" s="94"/>
      <c r="C111" s="103"/>
      <c r="D111" s="103"/>
      <c r="E111" s="103"/>
      <c r="F111" s="103"/>
      <c r="G111" s="102"/>
      <c r="H111" s="102"/>
      <c r="I111" s="102"/>
      <c r="J111" s="102"/>
      <c r="K111" s="102"/>
      <c r="L111" s="102"/>
      <c r="M111" s="102"/>
      <c r="N111" s="102"/>
      <c r="O111" s="102"/>
      <c r="P111" s="104"/>
      <c r="Q111" s="104"/>
      <c r="R111" s="104"/>
      <c r="S111" s="104"/>
      <c r="T111" s="104"/>
      <c r="U111" s="104"/>
      <c r="V111" s="104"/>
      <c r="W111" s="31"/>
      <c r="X111" s="65"/>
      <c r="Y111" s="107"/>
      <c r="Z111" s="107"/>
      <c r="AA111" s="107"/>
    </row>
    <row r="112" spans="1:27" ht="15.75">
      <c r="A112" s="102"/>
      <c r="B112" s="94"/>
      <c r="C112" s="103"/>
      <c r="D112" s="103"/>
      <c r="E112" s="103"/>
      <c r="F112" s="103"/>
      <c r="G112" s="102"/>
      <c r="H112" s="102"/>
      <c r="I112" s="102"/>
      <c r="J112" s="102"/>
      <c r="K112" s="102"/>
      <c r="L112" s="102"/>
      <c r="M112" s="102"/>
      <c r="N112" s="102"/>
      <c r="O112" s="102"/>
      <c r="P112" s="104"/>
      <c r="Q112" s="104"/>
      <c r="R112" s="104"/>
      <c r="S112" s="104"/>
      <c r="T112" s="105"/>
      <c r="U112" s="104"/>
      <c r="V112" s="104"/>
      <c r="W112" s="31"/>
      <c r="X112" s="65"/>
      <c r="Y112" s="107"/>
      <c r="Z112" s="107"/>
      <c r="AA112" s="107"/>
    </row>
    <row r="113" spans="1:27" ht="15.75">
      <c r="A113" s="23"/>
      <c r="B113" s="94"/>
      <c r="C113" s="22"/>
      <c r="D113" s="22"/>
      <c r="E113" s="22"/>
      <c r="F113" s="22"/>
      <c r="G113" s="23"/>
      <c r="H113" s="23"/>
      <c r="I113" s="23"/>
      <c r="J113" s="23"/>
      <c r="K113" s="23"/>
      <c r="L113" s="23"/>
      <c r="M113" s="23"/>
      <c r="N113" s="23"/>
      <c r="O113" s="23"/>
      <c r="P113" s="24"/>
      <c r="Q113" s="24"/>
      <c r="R113" s="24"/>
      <c r="S113" s="24"/>
      <c r="T113" s="24"/>
      <c r="U113" s="24"/>
      <c r="V113" s="24"/>
      <c r="W113" s="31"/>
      <c r="X113" s="65"/>
      <c r="Y113" s="25"/>
      <c r="Z113" s="25"/>
      <c r="AA113" s="25"/>
    </row>
    <row r="114" spans="1:27" ht="15.75">
      <c r="A114" s="23"/>
      <c r="B114" s="94"/>
      <c r="C114" s="22"/>
      <c r="D114" s="22"/>
      <c r="E114" s="22"/>
      <c r="F114" s="22"/>
      <c r="G114" s="23"/>
      <c r="H114" s="23"/>
      <c r="I114" s="23"/>
      <c r="J114" s="23"/>
      <c r="K114" s="23"/>
      <c r="L114" s="23"/>
      <c r="M114" s="23"/>
      <c r="N114" s="23"/>
      <c r="O114" s="23"/>
      <c r="P114" s="24"/>
      <c r="Q114" s="24"/>
      <c r="R114" s="24"/>
      <c r="S114" s="24"/>
      <c r="T114" s="24"/>
      <c r="U114" s="24"/>
      <c r="V114" s="24"/>
      <c r="W114" s="31"/>
      <c r="X114" s="65"/>
      <c r="Y114" s="25"/>
      <c r="Z114" s="25"/>
      <c r="AA114" s="25"/>
    </row>
    <row r="115" spans="1:27" ht="15.75">
      <c r="A115" s="23"/>
      <c r="B115" s="94"/>
      <c r="C115" s="22"/>
      <c r="D115" s="22"/>
      <c r="E115" s="22"/>
      <c r="F115" s="22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4"/>
      <c r="R115" s="24"/>
      <c r="S115" s="24"/>
      <c r="T115" s="24"/>
      <c r="U115" s="24"/>
      <c r="V115" s="24"/>
      <c r="W115" s="31"/>
      <c r="X115" s="65"/>
      <c r="Y115" s="25"/>
      <c r="Z115" s="25"/>
      <c r="AA115" s="25"/>
    </row>
    <row r="116" spans="1:27" ht="15.75">
      <c r="A116" s="23"/>
      <c r="B116" s="94"/>
      <c r="C116" s="22"/>
      <c r="D116" s="22"/>
      <c r="E116" s="22"/>
      <c r="F116" s="22"/>
      <c r="G116" s="23"/>
      <c r="H116" s="23"/>
      <c r="I116" s="23"/>
      <c r="J116" s="23"/>
      <c r="K116" s="23"/>
      <c r="L116" s="23"/>
      <c r="M116" s="23"/>
      <c r="N116" s="23"/>
      <c r="O116" s="23"/>
      <c r="P116" s="24"/>
      <c r="Q116" s="24"/>
      <c r="R116" s="24"/>
      <c r="S116" s="24"/>
      <c r="T116" s="24"/>
      <c r="U116" s="24"/>
      <c r="V116" s="24"/>
      <c r="W116" s="31"/>
      <c r="X116" s="65"/>
      <c r="Y116" s="25"/>
      <c r="Z116" s="25"/>
      <c r="AA116" s="25"/>
    </row>
    <row r="117" spans="1:27" ht="15.75">
      <c r="A117" s="23"/>
      <c r="B117" s="94"/>
      <c r="C117" s="22"/>
      <c r="D117" s="22"/>
      <c r="E117" s="22"/>
      <c r="F117" s="22"/>
      <c r="G117" s="23"/>
      <c r="H117" s="23"/>
      <c r="I117" s="23"/>
      <c r="J117" s="23"/>
      <c r="K117" s="23"/>
      <c r="L117" s="23"/>
      <c r="M117" s="23"/>
      <c r="N117" s="23"/>
      <c r="O117" s="23"/>
      <c r="P117" s="24"/>
      <c r="Q117" s="24"/>
      <c r="R117" s="24"/>
      <c r="S117" s="24"/>
      <c r="T117" s="24"/>
      <c r="U117" s="24"/>
      <c r="V117" s="24"/>
      <c r="W117" s="31"/>
      <c r="X117" s="65"/>
      <c r="Y117" s="25"/>
      <c r="Z117" s="25"/>
      <c r="AA117" s="25"/>
    </row>
    <row r="118" spans="1:27" ht="15.75">
      <c r="A118" s="23"/>
      <c r="B118" s="94"/>
      <c r="C118" s="22"/>
      <c r="D118" s="22"/>
      <c r="E118" s="22"/>
      <c r="F118" s="22"/>
      <c r="G118" s="23"/>
      <c r="H118" s="23"/>
      <c r="I118" s="23"/>
      <c r="J118" s="23"/>
      <c r="K118" s="23"/>
      <c r="L118" s="23"/>
      <c r="M118" s="23"/>
      <c r="N118" s="23"/>
      <c r="O118" s="23"/>
      <c r="P118" s="24"/>
      <c r="Q118" s="24"/>
      <c r="R118" s="24"/>
      <c r="S118" s="24"/>
      <c r="T118" s="24"/>
      <c r="U118" s="24"/>
      <c r="V118" s="24"/>
      <c r="W118" s="31"/>
      <c r="X118" s="65"/>
      <c r="Y118" s="25"/>
      <c r="Z118" s="25"/>
      <c r="AA118" s="25"/>
    </row>
    <row r="119" spans="1:27" ht="15.75">
      <c r="A119" s="23"/>
      <c r="B119" s="94"/>
      <c r="C119" s="22"/>
      <c r="D119" s="22"/>
      <c r="E119" s="22"/>
      <c r="F119" s="22"/>
      <c r="G119" s="23"/>
      <c r="H119" s="23"/>
      <c r="I119" s="23"/>
      <c r="J119" s="23"/>
      <c r="K119" s="23"/>
      <c r="L119" s="23"/>
      <c r="M119" s="23"/>
      <c r="N119" s="23"/>
      <c r="O119" s="23"/>
      <c r="P119" s="24"/>
      <c r="Q119" s="24"/>
      <c r="R119" s="24"/>
      <c r="S119" s="24"/>
      <c r="T119" s="24"/>
      <c r="U119" s="24"/>
      <c r="V119" s="24"/>
      <c r="W119" s="31"/>
      <c r="X119" s="65"/>
      <c r="Y119" s="25"/>
      <c r="Z119" s="25"/>
      <c r="AA119" s="25"/>
    </row>
    <row r="120" spans="1:27" ht="15.75">
      <c r="A120" s="23"/>
      <c r="B120" s="94"/>
      <c r="C120" s="22"/>
      <c r="D120" s="22"/>
      <c r="E120" s="22"/>
      <c r="F120" s="22"/>
      <c r="G120" s="23"/>
      <c r="H120" s="23"/>
      <c r="I120" s="23"/>
      <c r="J120" s="23"/>
      <c r="K120" s="23"/>
      <c r="L120" s="23"/>
      <c r="M120" s="23"/>
      <c r="N120" s="23"/>
      <c r="O120" s="23"/>
      <c r="P120" s="24"/>
      <c r="Q120" s="24"/>
      <c r="R120" s="24"/>
      <c r="S120" s="24"/>
      <c r="T120" s="24"/>
      <c r="U120" s="24"/>
      <c r="V120" s="24"/>
      <c r="W120" s="31"/>
      <c r="X120" s="65"/>
      <c r="Y120" s="25"/>
      <c r="Z120" s="25"/>
      <c r="AA120" s="25"/>
    </row>
    <row r="121" spans="1:27" ht="15.75">
      <c r="A121" s="23"/>
      <c r="B121" s="94"/>
      <c r="C121" s="22"/>
      <c r="D121" s="22"/>
      <c r="E121" s="22"/>
      <c r="F121" s="22"/>
      <c r="G121" s="23"/>
      <c r="H121" s="23"/>
      <c r="I121" s="23"/>
      <c r="J121" s="23"/>
      <c r="K121" s="23"/>
      <c r="L121" s="23"/>
      <c r="M121" s="23"/>
      <c r="N121" s="23"/>
      <c r="O121" s="23"/>
      <c r="P121" s="24"/>
      <c r="Q121" s="24"/>
      <c r="R121" s="24"/>
      <c r="S121" s="24"/>
      <c r="T121" s="24"/>
      <c r="U121" s="24"/>
      <c r="V121" s="24"/>
      <c r="W121" s="31"/>
      <c r="X121" s="65"/>
      <c r="Y121" s="25"/>
      <c r="Z121" s="25"/>
      <c r="AA121" s="25"/>
    </row>
    <row r="122" spans="1:27" ht="15.75">
      <c r="A122" s="23"/>
      <c r="B122" s="22"/>
      <c r="C122" s="22"/>
      <c r="D122" s="22"/>
      <c r="E122" s="22"/>
      <c r="F122" s="22"/>
      <c r="G122" s="23"/>
      <c r="H122" s="23"/>
      <c r="I122" s="23"/>
      <c r="J122" s="23"/>
      <c r="K122" s="23"/>
      <c r="L122" s="23"/>
      <c r="M122" s="23"/>
      <c r="N122" s="23"/>
      <c r="O122" s="23"/>
      <c r="P122" s="24"/>
      <c r="Q122" s="24"/>
      <c r="R122" s="24"/>
      <c r="S122" s="24"/>
      <c r="T122" s="24"/>
      <c r="U122" s="24"/>
      <c r="V122" s="24"/>
      <c r="W122" s="31"/>
      <c r="X122" s="65"/>
      <c r="Y122" s="25"/>
      <c r="Z122" s="25"/>
      <c r="AA122" s="25"/>
    </row>
    <row r="123" spans="1:27" ht="15.75">
      <c r="A123" s="23"/>
      <c r="B123" s="22"/>
      <c r="C123" s="22"/>
      <c r="D123" s="22"/>
      <c r="E123" s="22"/>
      <c r="F123" s="22"/>
      <c r="G123" s="23"/>
      <c r="H123" s="23"/>
      <c r="I123" s="23"/>
      <c r="J123" s="23"/>
      <c r="K123" s="23"/>
      <c r="L123" s="23"/>
      <c r="M123" s="23"/>
      <c r="N123" s="23"/>
      <c r="O123" s="23"/>
      <c r="P123" s="24"/>
      <c r="Q123" s="24"/>
      <c r="R123" s="24"/>
      <c r="S123" s="24"/>
      <c r="T123" s="24"/>
      <c r="U123" s="24"/>
      <c r="V123" s="24"/>
      <c r="W123" s="31"/>
      <c r="X123" s="65"/>
      <c r="Y123" s="25"/>
      <c r="Z123" s="25"/>
      <c r="AA123" s="25"/>
    </row>
    <row r="124" spans="1:27" ht="15.75">
      <c r="A124" s="23"/>
      <c r="B124" s="22"/>
      <c r="C124" s="22"/>
      <c r="D124" s="22"/>
      <c r="E124" s="22"/>
      <c r="F124" s="22"/>
      <c r="G124" s="23"/>
      <c r="H124" s="23"/>
      <c r="I124" s="23"/>
      <c r="J124" s="23"/>
      <c r="K124" s="23"/>
      <c r="L124" s="23"/>
      <c r="M124" s="23"/>
      <c r="N124" s="23"/>
      <c r="O124" s="23"/>
      <c r="P124" s="24"/>
      <c r="Q124" s="24"/>
      <c r="R124" s="24"/>
      <c r="S124" s="24"/>
      <c r="T124" s="24"/>
      <c r="U124" s="24"/>
      <c r="V124" s="24"/>
      <c r="W124" s="31"/>
      <c r="X124" s="65"/>
      <c r="Y124" s="25"/>
      <c r="Z124" s="25"/>
      <c r="AA124" s="25"/>
    </row>
    <row r="125" spans="1:27" ht="15.75">
      <c r="A125" s="23"/>
      <c r="B125" s="22"/>
      <c r="C125" s="22"/>
      <c r="D125" s="22"/>
      <c r="E125" s="22"/>
      <c r="F125" s="22"/>
      <c r="G125" s="23"/>
      <c r="H125" s="23"/>
      <c r="I125" s="23"/>
      <c r="J125" s="23"/>
      <c r="K125" s="23"/>
      <c r="L125" s="23"/>
      <c r="M125" s="23"/>
      <c r="N125" s="23"/>
      <c r="O125" s="23"/>
      <c r="P125" s="24"/>
      <c r="Q125" s="24"/>
      <c r="R125" s="24"/>
      <c r="S125" s="24"/>
      <c r="T125" s="24"/>
      <c r="U125" s="24"/>
      <c r="V125" s="24"/>
      <c r="W125" s="31"/>
      <c r="X125" s="65"/>
      <c r="Y125" s="25"/>
      <c r="Z125" s="25"/>
      <c r="AA125" s="25"/>
    </row>
    <row r="126" spans="1:27" ht="15.75">
      <c r="A126" s="23"/>
      <c r="B126" s="22"/>
      <c r="C126" s="22"/>
      <c r="D126" s="22"/>
      <c r="E126" s="22"/>
      <c r="F126" s="22"/>
      <c r="G126" s="23"/>
      <c r="H126" s="23"/>
      <c r="I126" s="23"/>
      <c r="J126" s="23"/>
      <c r="K126" s="23"/>
      <c r="L126" s="23"/>
      <c r="M126" s="23"/>
      <c r="N126" s="23"/>
      <c r="O126" s="23"/>
      <c r="P126" s="24"/>
      <c r="Q126" s="24"/>
      <c r="R126" s="24"/>
      <c r="S126" s="24"/>
      <c r="T126" s="24"/>
      <c r="U126" s="24"/>
      <c r="V126" s="24"/>
      <c r="W126" s="31"/>
      <c r="X126" s="65"/>
      <c r="Y126" s="25"/>
      <c r="Z126" s="25"/>
      <c r="AA126" s="25"/>
    </row>
    <row r="127" spans="1:27" ht="15.75">
      <c r="A127" s="23"/>
      <c r="B127" s="22"/>
      <c r="C127" s="22"/>
      <c r="D127" s="22"/>
      <c r="E127" s="22"/>
      <c r="F127" s="22"/>
      <c r="G127" s="23"/>
      <c r="H127" s="23"/>
      <c r="I127" s="23"/>
      <c r="J127" s="23"/>
      <c r="K127" s="23"/>
      <c r="L127" s="23"/>
      <c r="M127" s="23"/>
      <c r="N127" s="23"/>
      <c r="O127" s="23"/>
      <c r="P127" s="24"/>
      <c r="Q127" s="24"/>
      <c r="R127" s="24"/>
      <c r="S127" s="24"/>
      <c r="T127" s="24"/>
      <c r="U127" s="24"/>
      <c r="V127" s="24"/>
      <c r="W127" s="31"/>
      <c r="X127" s="65"/>
      <c r="Y127" s="25"/>
      <c r="Z127" s="25"/>
      <c r="AA127" s="25"/>
    </row>
    <row r="128" spans="1:27" ht="15.75">
      <c r="A128" s="23"/>
      <c r="B128" s="22"/>
      <c r="C128" s="22"/>
      <c r="D128" s="22"/>
      <c r="E128" s="22"/>
      <c r="F128" s="22"/>
      <c r="G128" s="23"/>
      <c r="H128" s="23"/>
      <c r="I128" s="23"/>
      <c r="J128" s="23"/>
      <c r="K128" s="23"/>
      <c r="L128" s="23"/>
      <c r="M128" s="23"/>
      <c r="N128" s="23"/>
      <c r="O128" s="23"/>
      <c r="P128" s="24"/>
      <c r="Q128" s="24"/>
      <c r="R128" s="24"/>
      <c r="S128" s="24"/>
      <c r="T128" s="24"/>
      <c r="U128" s="24"/>
      <c r="V128" s="24"/>
      <c r="W128" s="31"/>
      <c r="X128" s="65"/>
      <c r="Y128" s="25"/>
      <c r="Z128" s="25"/>
      <c r="AA128" s="25"/>
    </row>
    <row r="129" spans="1:27" ht="15.75">
      <c r="A129" s="23"/>
      <c r="B129" s="22"/>
      <c r="C129" s="22"/>
      <c r="D129" s="22"/>
      <c r="E129" s="22"/>
      <c r="F129" s="22"/>
      <c r="G129" s="23"/>
      <c r="H129" s="23"/>
      <c r="I129" s="23"/>
      <c r="J129" s="23"/>
      <c r="K129" s="23"/>
      <c r="L129" s="23"/>
      <c r="M129" s="23"/>
      <c r="N129" s="23"/>
      <c r="O129" s="23"/>
      <c r="P129" s="24"/>
      <c r="Q129" s="24"/>
      <c r="R129" s="24"/>
      <c r="S129" s="24"/>
      <c r="T129" s="24"/>
      <c r="U129" s="24"/>
      <c r="V129" s="24"/>
      <c r="W129" s="31"/>
      <c r="X129" s="65"/>
      <c r="Y129" s="25"/>
      <c r="Z129" s="25"/>
      <c r="AA129" s="25"/>
    </row>
    <row r="130" spans="1:27" ht="15.75">
      <c r="A130" s="23"/>
      <c r="B130" s="22"/>
      <c r="C130" s="22"/>
      <c r="D130" s="22"/>
      <c r="E130" s="22"/>
      <c r="F130" s="22"/>
      <c r="G130" s="23"/>
      <c r="H130" s="23"/>
      <c r="I130" s="23"/>
      <c r="J130" s="23"/>
      <c r="K130" s="23"/>
      <c r="L130" s="23"/>
      <c r="M130" s="23"/>
      <c r="N130" s="23"/>
      <c r="O130" s="23"/>
      <c r="P130" s="24"/>
      <c r="Q130" s="24"/>
      <c r="R130" s="24"/>
      <c r="S130" s="24"/>
      <c r="T130" s="24"/>
      <c r="U130" s="24"/>
      <c r="V130" s="24"/>
      <c r="W130" s="31"/>
      <c r="X130" s="65"/>
      <c r="Y130" s="25"/>
      <c r="Z130" s="25"/>
      <c r="AA130" s="25"/>
    </row>
    <row r="131" spans="1:27" ht="15.75">
      <c r="A131" s="23"/>
      <c r="B131" s="22"/>
      <c r="C131" s="22"/>
      <c r="D131" s="22"/>
      <c r="E131" s="22"/>
      <c r="F131" s="22"/>
      <c r="G131" s="23"/>
      <c r="H131" s="23"/>
      <c r="I131" s="23"/>
      <c r="J131" s="23"/>
      <c r="K131" s="23"/>
      <c r="L131" s="23"/>
      <c r="M131" s="23"/>
      <c r="N131" s="23"/>
      <c r="O131" s="23"/>
      <c r="P131" s="24"/>
      <c r="Q131" s="24"/>
      <c r="R131" s="24"/>
      <c r="S131" s="24"/>
      <c r="T131" s="24"/>
      <c r="U131" s="24"/>
      <c r="V131" s="24"/>
      <c r="W131" s="31"/>
      <c r="X131" s="65"/>
      <c r="Y131" s="25"/>
      <c r="Z131" s="25"/>
      <c r="AA131" s="25"/>
    </row>
    <row r="132" spans="1:27" ht="15.75">
      <c r="A132" s="23"/>
      <c r="B132" s="22"/>
      <c r="C132" s="22"/>
      <c r="D132" s="22"/>
      <c r="E132" s="22"/>
      <c r="F132" s="22"/>
      <c r="G132" s="23"/>
      <c r="H132" s="23"/>
      <c r="I132" s="23"/>
      <c r="J132" s="23"/>
      <c r="K132" s="23"/>
      <c r="L132" s="23"/>
      <c r="M132" s="23"/>
      <c r="N132" s="23"/>
      <c r="O132" s="23"/>
      <c r="P132" s="24"/>
      <c r="Q132" s="24"/>
      <c r="R132" s="24"/>
      <c r="S132" s="24"/>
      <c r="T132" s="24"/>
      <c r="U132" s="24"/>
      <c r="V132" s="24"/>
      <c r="W132" s="31"/>
      <c r="X132" s="65"/>
      <c r="Y132" s="25"/>
      <c r="Z132" s="25"/>
      <c r="AA132" s="25"/>
    </row>
    <row r="133" spans="1:27" ht="15.75">
      <c r="A133" s="23"/>
      <c r="B133" s="22"/>
      <c r="C133" s="22"/>
      <c r="D133" s="22"/>
      <c r="E133" s="22"/>
      <c r="F133" s="22"/>
      <c r="G133" s="23"/>
      <c r="H133" s="23"/>
      <c r="I133" s="23"/>
      <c r="J133" s="23"/>
      <c r="K133" s="23"/>
      <c r="L133" s="23"/>
      <c r="M133" s="23"/>
      <c r="N133" s="23"/>
      <c r="O133" s="23"/>
      <c r="P133" s="24"/>
      <c r="Q133" s="24"/>
      <c r="R133" s="24"/>
      <c r="S133" s="24"/>
      <c r="T133" s="24"/>
      <c r="U133" s="24"/>
      <c r="V133" s="24"/>
      <c r="W133" s="31"/>
      <c r="X133" s="65"/>
      <c r="Y133" s="25"/>
      <c r="Z133" s="25"/>
      <c r="AA133" s="25"/>
    </row>
    <row r="134" spans="1:27" ht="15.75">
      <c r="A134" s="23"/>
      <c r="B134" s="22"/>
      <c r="C134" s="22"/>
      <c r="D134" s="22"/>
      <c r="E134" s="22"/>
      <c r="F134" s="22"/>
      <c r="G134" s="23"/>
      <c r="H134" s="23"/>
      <c r="I134" s="23"/>
      <c r="J134" s="23"/>
      <c r="K134" s="23"/>
      <c r="L134" s="23"/>
      <c r="M134" s="23"/>
      <c r="N134" s="23"/>
      <c r="O134" s="23"/>
      <c r="P134" s="24"/>
      <c r="Q134" s="24"/>
      <c r="R134" s="24"/>
      <c r="S134" s="24"/>
      <c r="T134" s="24"/>
      <c r="U134" s="24"/>
      <c r="V134" s="24"/>
      <c r="W134" s="24"/>
      <c r="X134" s="65"/>
      <c r="Y134" s="25"/>
      <c r="Z134" s="25"/>
      <c r="AA134" s="25"/>
    </row>
    <row r="135" spans="1:27" ht="15.75">
      <c r="A135" s="25"/>
      <c r="B135" s="26"/>
      <c r="C135" s="26"/>
      <c r="D135" s="26"/>
      <c r="E135" s="26"/>
      <c r="F135" s="26"/>
      <c r="G135" s="27"/>
      <c r="H135" s="27"/>
      <c r="I135" s="27"/>
      <c r="J135" s="25"/>
      <c r="K135" s="25"/>
      <c r="L135" s="25"/>
      <c r="M135" s="23"/>
      <c r="N135" s="23"/>
      <c r="O135" s="25"/>
      <c r="P135" s="28"/>
      <c r="Q135" s="28"/>
      <c r="R135" s="28"/>
      <c r="S135" s="28"/>
      <c r="T135" s="28"/>
      <c r="U135" s="28"/>
      <c r="V135" s="28"/>
      <c r="W135" s="28"/>
      <c r="X135" s="65"/>
      <c r="Y135" s="25"/>
      <c r="Z135" s="25"/>
      <c r="AA135" s="25"/>
    </row>
    <row r="136" spans="1:27" ht="15.75">
      <c r="A136" s="25"/>
      <c r="B136" s="26"/>
      <c r="C136" s="26"/>
      <c r="D136" s="26"/>
      <c r="E136" s="26"/>
      <c r="F136" s="26"/>
      <c r="G136" s="27"/>
      <c r="H136" s="27"/>
      <c r="I136" s="27"/>
      <c r="J136" s="25"/>
      <c r="K136" s="25"/>
      <c r="L136" s="25"/>
      <c r="M136" s="23"/>
      <c r="N136" s="23"/>
      <c r="O136" s="25"/>
      <c r="P136" s="28"/>
      <c r="Q136" s="28"/>
      <c r="R136" s="28"/>
      <c r="S136" s="28"/>
      <c r="T136" s="28"/>
      <c r="U136" s="28"/>
      <c r="V136" s="28"/>
      <c r="W136" s="28"/>
      <c r="X136" s="65"/>
      <c r="Y136" s="25"/>
      <c r="Z136" s="25"/>
      <c r="AA136" s="25"/>
    </row>
    <row r="137" spans="1:27" ht="15.75">
      <c r="A137" s="25"/>
      <c r="B137" s="26"/>
      <c r="C137" s="26"/>
      <c r="D137" s="26"/>
      <c r="E137" s="26"/>
      <c r="F137" s="26"/>
      <c r="G137" s="27"/>
      <c r="H137" s="27"/>
      <c r="I137" s="27"/>
      <c r="J137" s="25"/>
      <c r="K137" s="25"/>
      <c r="L137" s="25"/>
      <c r="M137" s="23"/>
      <c r="N137" s="23"/>
      <c r="O137" s="25"/>
      <c r="P137" s="28"/>
      <c r="Q137" s="28"/>
      <c r="R137" s="28"/>
      <c r="S137" s="28"/>
      <c r="T137" s="28"/>
      <c r="U137" s="28"/>
      <c r="V137" s="28"/>
      <c r="W137" s="28"/>
      <c r="X137" s="65"/>
      <c r="Y137" s="25"/>
      <c r="Z137" s="25"/>
      <c r="AA137" s="25"/>
    </row>
    <row r="138" spans="1:27" ht="15.75">
      <c r="A138" s="25"/>
      <c r="B138" s="26"/>
      <c r="C138" s="26"/>
      <c r="D138" s="26"/>
      <c r="E138" s="26"/>
      <c r="F138" s="26"/>
      <c r="G138" s="27"/>
      <c r="H138" s="27"/>
      <c r="I138" s="27"/>
      <c r="J138" s="25"/>
      <c r="K138" s="25"/>
      <c r="L138" s="25"/>
      <c r="M138" s="23"/>
      <c r="N138" s="23"/>
      <c r="O138" s="25"/>
      <c r="P138" s="28"/>
      <c r="Q138" s="28"/>
      <c r="R138" s="28"/>
      <c r="S138" s="28"/>
      <c r="T138" s="28"/>
      <c r="U138" s="28"/>
      <c r="V138" s="28"/>
      <c r="W138" s="28"/>
      <c r="X138" s="65"/>
      <c r="Y138" s="25"/>
      <c r="Z138" s="25"/>
      <c r="AA138" s="25"/>
    </row>
    <row r="139" spans="1:27" ht="15.75">
      <c r="A139" s="25"/>
      <c r="B139" s="26"/>
      <c r="C139" s="26"/>
      <c r="D139" s="26"/>
      <c r="E139" s="26"/>
      <c r="F139" s="26"/>
      <c r="G139" s="27"/>
      <c r="H139" s="27"/>
      <c r="I139" s="27"/>
      <c r="J139" s="25"/>
      <c r="K139" s="25"/>
      <c r="L139" s="25"/>
      <c r="M139" s="23"/>
      <c r="N139" s="23"/>
      <c r="O139" s="25"/>
      <c r="P139" s="28"/>
      <c r="Q139" s="28"/>
      <c r="R139" s="28"/>
      <c r="S139" s="28"/>
      <c r="T139" s="28"/>
      <c r="U139" s="28"/>
      <c r="V139" s="28"/>
      <c r="W139" s="28"/>
      <c r="X139" s="65"/>
      <c r="Y139" s="25"/>
      <c r="Z139" s="25"/>
      <c r="AA139" s="25"/>
    </row>
    <row r="140" spans="1:27" ht="15.75">
      <c r="A140" s="25"/>
      <c r="B140" s="26"/>
      <c r="C140" s="26"/>
      <c r="D140" s="26"/>
      <c r="E140" s="26"/>
      <c r="F140" s="26"/>
      <c r="G140" s="27"/>
      <c r="H140" s="27"/>
      <c r="I140" s="27"/>
      <c r="J140" s="25"/>
      <c r="K140" s="25"/>
      <c r="L140" s="25"/>
      <c r="M140" s="23"/>
      <c r="N140" s="23"/>
      <c r="O140" s="25"/>
      <c r="P140" s="28"/>
      <c r="Q140" s="28"/>
      <c r="R140" s="28"/>
      <c r="S140" s="28"/>
      <c r="T140" s="28"/>
      <c r="U140" s="28"/>
      <c r="V140" s="28"/>
      <c r="W140" s="28"/>
      <c r="X140" s="65"/>
      <c r="Y140" s="25"/>
      <c r="Z140" s="25"/>
      <c r="AA140" s="25"/>
    </row>
    <row r="141" spans="1:27" ht="15.75">
      <c r="A141" s="25"/>
      <c r="B141" s="26"/>
      <c r="C141" s="26"/>
      <c r="D141" s="26"/>
      <c r="E141" s="26"/>
      <c r="F141" s="26"/>
      <c r="G141" s="27"/>
      <c r="H141" s="27"/>
      <c r="I141" s="27"/>
      <c r="J141" s="25"/>
      <c r="K141" s="25"/>
      <c r="L141" s="25"/>
      <c r="M141" s="23"/>
      <c r="N141" s="23"/>
      <c r="O141" s="25"/>
      <c r="P141" s="28"/>
      <c r="Q141" s="28"/>
      <c r="R141" s="28"/>
      <c r="S141" s="28"/>
      <c r="T141" s="28"/>
      <c r="U141" s="28"/>
      <c r="V141" s="28"/>
      <c r="W141" s="28"/>
      <c r="X141" s="65"/>
      <c r="Y141" s="25"/>
      <c r="Z141" s="25"/>
      <c r="AA141" s="25"/>
    </row>
    <row r="142" spans="1:27" ht="15.75">
      <c r="A142" s="25"/>
      <c r="B142" s="26"/>
      <c r="C142" s="26"/>
      <c r="D142" s="26"/>
      <c r="E142" s="26"/>
      <c r="F142" s="26"/>
      <c r="G142" s="27"/>
      <c r="H142" s="27"/>
      <c r="I142" s="27"/>
      <c r="J142" s="25"/>
      <c r="K142" s="25"/>
      <c r="L142" s="25"/>
      <c r="M142" s="23"/>
      <c r="N142" s="23"/>
      <c r="O142" s="25"/>
      <c r="P142" s="28"/>
      <c r="Q142" s="28"/>
      <c r="R142" s="28"/>
      <c r="S142" s="28"/>
      <c r="T142" s="28"/>
      <c r="U142" s="28"/>
      <c r="V142" s="28"/>
      <c r="W142" s="28"/>
      <c r="X142" s="65"/>
      <c r="Y142" s="25"/>
      <c r="Z142" s="25"/>
      <c r="AA142" s="25"/>
    </row>
    <row r="143" spans="1:27" ht="15.75">
      <c r="A143" s="25"/>
      <c r="B143" s="26"/>
      <c r="C143" s="26"/>
      <c r="D143" s="26"/>
      <c r="E143" s="26"/>
      <c r="F143" s="26"/>
      <c r="G143" s="27"/>
      <c r="H143" s="27"/>
      <c r="I143" s="27"/>
      <c r="J143" s="25"/>
      <c r="K143" s="25"/>
      <c r="L143" s="25"/>
      <c r="M143" s="23"/>
      <c r="N143" s="23"/>
      <c r="O143" s="25"/>
      <c r="P143" s="28"/>
      <c r="Q143" s="28"/>
      <c r="R143" s="28"/>
      <c r="S143" s="28"/>
      <c r="T143" s="28"/>
      <c r="U143" s="28"/>
      <c r="V143" s="28"/>
      <c r="W143" s="28"/>
      <c r="X143" s="65"/>
      <c r="Y143" s="25"/>
      <c r="Z143" s="25"/>
      <c r="AA143" s="25"/>
    </row>
    <row r="144" spans="1:27" ht="15.75">
      <c r="A144" s="25"/>
      <c r="B144" s="26"/>
      <c r="C144" s="26"/>
      <c r="D144" s="26"/>
      <c r="E144" s="26"/>
      <c r="F144" s="26"/>
      <c r="G144" s="27"/>
      <c r="H144" s="27"/>
      <c r="I144" s="27"/>
      <c r="J144" s="25"/>
      <c r="K144" s="25"/>
      <c r="L144" s="25"/>
      <c r="M144" s="23"/>
      <c r="N144" s="23"/>
      <c r="O144" s="25"/>
      <c r="P144" s="28"/>
      <c r="Q144" s="28"/>
      <c r="R144" s="28"/>
      <c r="S144" s="28"/>
      <c r="T144" s="28"/>
      <c r="U144" s="28"/>
      <c r="V144" s="28"/>
      <c r="W144" s="28"/>
      <c r="X144" s="65"/>
      <c r="Y144" s="25"/>
      <c r="Z144" s="25"/>
      <c r="AA144" s="25"/>
    </row>
    <row r="145" spans="1:27" ht="15.75">
      <c r="A145" s="25"/>
      <c r="B145" s="26"/>
      <c r="C145" s="26"/>
      <c r="D145" s="26"/>
      <c r="E145" s="26"/>
      <c r="F145" s="26"/>
      <c r="G145" s="27"/>
      <c r="H145" s="27"/>
      <c r="I145" s="27"/>
      <c r="J145" s="25"/>
      <c r="K145" s="25"/>
      <c r="L145" s="25"/>
      <c r="M145" s="23"/>
      <c r="N145" s="23"/>
      <c r="O145" s="25"/>
      <c r="P145" s="28"/>
      <c r="Q145" s="28"/>
      <c r="R145" s="28"/>
      <c r="S145" s="28"/>
      <c r="T145" s="28"/>
      <c r="U145" s="28"/>
      <c r="V145" s="28"/>
      <c r="W145" s="28"/>
      <c r="X145" s="65"/>
      <c r="Y145" s="25"/>
      <c r="Z145" s="25"/>
      <c r="AA145" s="25"/>
    </row>
    <row r="146" spans="1:27" ht="15.75">
      <c r="A146" s="25"/>
      <c r="B146" s="26"/>
      <c r="C146" s="26"/>
      <c r="D146" s="26"/>
      <c r="E146" s="26"/>
      <c r="F146" s="26"/>
      <c r="G146" s="27"/>
      <c r="H146" s="27"/>
      <c r="I146" s="27"/>
      <c r="J146" s="25"/>
      <c r="K146" s="25"/>
      <c r="L146" s="25"/>
      <c r="M146" s="23"/>
      <c r="N146" s="23"/>
      <c r="O146" s="25"/>
      <c r="P146" s="28"/>
      <c r="Q146" s="28"/>
      <c r="R146" s="28"/>
      <c r="S146" s="28"/>
      <c r="T146" s="28"/>
      <c r="U146" s="28"/>
      <c r="V146" s="28"/>
      <c r="W146" s="28"/>
      <c r="X146" s="65"/>
      <c r="Y146" s="25"/>
      <c r="Z146" s="25"/>
      <c r="AA146" s="25"/>
    </row>
    <row r="147" spans="1:27" ht="15.75">
      <c r="A147" s="25"/>
      <c r="B147" s="26"/>
      <c r="C147" s="26"/>
      <c r="D147" s="26"/>
      <c r="E147" s="26"/>
      <c r="F147" s="26"/>
      <c r="G147" s="27"/>
      <c r="H147" s="27"/>
      <c r="I147" s="27"/>
      <c r="J147" s="25"/>
      <c r="K147" s="25"/>
      <c r="L147" s="25"/>
      <c r="M147" s="23"/>
      <c r="N147" s="23"/>
      <c r="O147" s="25"/>
      <c r="P147" s="28"/>
      <c r="Q147" s="28"/>
      <c r="R147" s="28"/>
      <c r="S147" s="28"/>
      <c r="T147" s="28"/>
      <c r="U147" s="28"/>
      <c r="V147" s="28"/>
      <c r="W147" s="28"/>
      <c r="X147" s="65"/>
      <c r="Y147" s="25"/>
      <c r="Z147" s="25"/>
      <c r="AA147" s="25"/>
    </row>
    <row r="148" spans="1:27" ht="15.75">
      <c r="A148" s="25"/>
      <c r="B148" s="26"/>
      <c r="C148" s="26"/>
      <c r="D148" s="26"/>
      <c r="E148" s="26"/>
      <c r="F148" s="26"/>
      <c r="G148" s="27"/>
      <c r="H148" s="27"/>
      <c r="I148" s="27"/>
      <c r="J148" s="25"/>
      <c r="K148" s="25"/>
      <c r="L148" s="25"/>
      <c r="M148" s="23"/>
      <c r="N148" s="23"/>
      <c r="O148" s="25"/>
      <c r="P148" s="28"/>
      <c r="Q148" s="28"/>
      <c r="R148" s="28"/>
      <c r="S148" s="28"/>
      <c r="T148" s="28"/>
      <c r="U148" s="28"/>
      <c r="V148" s="28"/>
      <c r="W148" s="28"/>
      <c r="X148" s="65"/>
      <c r="Y148" s="25"/>
      <c r="Z148" s="25"/>
      <c r="AA148" s="25"/>
    </row>
    <row r="149" spans="1:27" ht="15.75">
      <c r="A149" s="25"/>
      <c r="B149" s="26"/>
      <c r="C149" s="26"/>
      <c r="D149" s="26"/>
      <c r="E149" s="26"/>
      <c r="F149" s="26"/>
      <c r="G149" s="27"/>
      <c r="H149" s="27"/>
      <c r="I149" s="27"/>
      <c r="J149" s="25"/>
      <c r="K149" s="25"/>
      <c r="L149" s="25"/>
      <c r="M149" s="23"/>
      <c r="N149" s="23"/>
      <c r="O149" s="25"/>
      <c r="P149" s="28"/>
      <c r="Q149" s="28"/>
      <c r="R149" s="28"/>
      <c r="S149" s="28"/>
      <c r="T149" s="28"/>
      <c r="U149" s="28"/>
      <c r="V149" s="28"/>
      <c r="W149" s="28"/>
      <c r="X149" s="65"/>
      <c r="Y149" s="25"/>
      <c r="Z149" s="25"/>
      <c r="AA149" s="25"/>
    </row>
    <row r="150" spans="1:27" ht="15.75">
      <c r="A150" s="25"/>
      <c r="B150" s="25"/>
      <c r="C150" s="26"/>
      <c r="D150" s="26"/>
      <c r="E150" s="26"/>
      <c r="F150" s="26"/>
      <c r="G150" s="27"/>
      <c r="H150" s="27"/>
      <c r="I150" s="27"/>
      <c r="J150" s="25"/>
      <c r="K150" s="25"/>
      <c r="L150" s="25"/>
      <c r="M150" s="23"/>
      <c r="N150" s="23"/>
      <c r="O150" s="25"/>
      <c r="P150" s="28"/>
      <c r="Q150" s="28"/>
      <c r="R150" s="28"/>
      <c r="S150" s="28"/>
      <c r="T150" s="28"/>
      <c r="U150" s="28"/>
      <c r="V150" s="28"/>
      <c r="W150" s="28"/>
      <c r="X150" s="65"/>
      <c r="Y150" s="25"/>
      <c r="Z150" s="25"/>
      <c r="AA150" s="25"/>
    </row>
    <row r="151" spans="1:27" ht="15.75">
      <c r="A151" s="25"/>
      <c r="B151" s="25"/>
      <c r="C151" s="26"/>
      <c r="D151" s="26"/>
      <c r="E151" s="26"/>
      <c r="F151" s="26"/>
      <c r="G151" s="27"/>
      <c r="H151" s="27"/>
      <c r="I151" s="27"/>
      <c r="J151" s="25"/>
      <c r="K151" s="25"/>
      <c r="L151" s="25"/>
      <c r="M151" s="23"/>
      <c r="N151" s="23"/>
      <c r="O151" s="25"/>
      <c r="P151" s="28"/>
      <c r="Q151" s="28"/>
      <c r="R151" s="28"/>
      <c r="S151" s="28"/>
      <c r="T151" s="28"/>
      <c r="U151" s="28"/>
      <c r="V151" s="28"/>
      <c r="W151" s="28"/>
      <c r="X151" s="65"/>
      <c r="Y151" s="25"/>
      <c r="Z151" s="25"/>
      <c r="AA151" s="25"/>
    </row>
    <row r="152" spans="1:27" ht="15.75">
      <c r="A152" s="25"/>
      <c r="B152" s="25"/>
      <c r="C152" s="26"/>
      <c r="D152" s="26"/>
      <c r="E152" s="26"/>
      <c r="F152" s="26"/>
      <c r="G152" s="27"/>
      <c r="H152" s="27"/>
      <c r="I152" s="27"/>
      <c r="J152" s="25"/>
      <c r="K152" s="25"/>
      <c r="L152" s="25"/>
      <c r="M152" s="23"/>
      <c r="N152" s="23"/>
      <c r="O152" s="25"/>
      <c r="P152" s="28"/>
      <c r="Q152" s="28"/>
      <c r="R152" s="28"/>
      <c r="S152" s="28"/>
      <c r="T152" s="28"/>
      <c r="U152" s="28"/>
      <c r="V152" s="28"/>
      <c r="W152" s="28"/>
      <c r="X152" s="65"/>
      <c r="Y152" s="25"/>
      <c r="Z152" s="25"/>
      <c r="AA152" s="25"/>
    </row>
    <row r="153" spans="1:27" ht="15.75">
      <c r="A153" s="25"/>
      <c r="B153" s="25"/>
      <c r="C153" s="26"/>
      <c r="D153" s="26"/>
      <c r="E153" s="26"/>
      <c r="F153" s="26"/>
      <c r="G153" s="27"/>
      <c r="H153" s="27"/>
      <c r="I153" s="27"/>
      <c r="J153" s="25"/>
      <c r="K153" s="25"/>
      <c r="L153" s="25"/>
      <c r="M153" s="23"/>
      <c r="N153" s="23"/>
      <c r="O153" s="25"/>
      <c r="P153" s="28"/>
      <c r="Q153" s="28"/>
      <c r="R153" s="28"/>
      <c r="S153" s="28"/>
      <c r="T153" s="28"/>
      <c r="U153" s="28"/>
      <c r="V153" s="28"/>
      <c r="W153" s="28"/>
      <c r="X153" s="65"/>
      <c r="Y153" s="25"/>
      <c r="Z153" s="25"/>
      <c r="AA153" s="25"/>
    </row>
    <row r="154" spans="1:27" ht="15.75">
      <c r="A154" s="25"/>
      <c r="B154" s="25"/>
      <c r="C154" s="26"/>
      <c r="D154" s="26"/>
      <c r="E154" s="26"/>
      <c r="F154" s="26"/>
      <c r="G154" s="27"/>
      <c r="H154" s="27"/>
      <c r="I154" s="27"/>
      <c r="J154" s="25"/>
      <c r="K154" s="25"/>
      <c r="L154" s="25"/>
      <c r="M154" s="23"/>
      <c r="N154" s="23"/>
      <c r="O154" s="25"/>
      <c r="P154" s="28"/>
      <c r="Q154" s="28"/>
      <c r="R154" s="28"/>
      <c r="S154" s="28"/>
      <c r="T154" s="28"/>
      <c r="U154" s="28"/>
      <c r="V154" s="28"/>
      <c r="W154" s="28"/>
      <c r="X154" s="65"/>
      <c r="Y154" s="25"/>
      <c r="Z154" s="25"/>
      <c r="AA154" s="25"/>
    </row>
    <row r="155" spans="1:27" ht="15.75">
      <c r="A155" s="25"/>
      <c r="B155" s="25"/>
      <c r="C155" s="26"/>
      <c r="D155" s="26"/>
      <c r="E155" s="26"/>
      <c r="F155" s="26"/>
      <c r="G155" s="27"/>
      <c r="H155" s="27"/>
      <c r="I155" s="27"/>
      <c r="J155" s="25"/>
      <c r="K155" s="25"/>
      <c r="L155" s="25"/>
      <c r="M155" s="23"/>
      <c r="N155" s="23"/>
      <c r="O155" s="25"/>
      <c r="P155" s="28"/>
      <c r="Q155" s="28"/>
      <c r="R155" s="28"/>
      <c r="S155" s="28"/>
      <c r="T155" s="28"/>
      <c r="U155" s="28"/>
      <c r="V155" s="28"/>
      <c r="W155" s="28"/>
      <c r="X155" s="65"/>
      <c r="Y155" s="25"/>
      <c r="Z155" s="25"/>
      <c r="AA155" s="25"/>
    </row>
    <row r="156" spans="1:27" ht="15.75">
      <c r="A156" s="25"/>
      <c r="B156" s="25"/>
      <c r="C156" s="26"/>
      <c r="D156" s="26"/>
      <c r="E156" s="26"/>
      <c r="F156" s="26"/>
      <c r="G156" s="27"/>
      <c r="H156" s="27"/>
      <c r="I156" s="27"/>
      <c r="J156" s="25"/>
      <c r="K156" s="25"/>
      <c r="L156" s="25"/>
      <c r="M156" s="23"/>
      <c r="N156" s="23"/>
      <c r="O156" s="25"/>
      <c r="P156" s="28"/>
      <c r="Q156" s="28"/>
      <c r="R156" s="28"/>
      <c r="S156" s="28"/>
      <c r="T156" s="28"/>
      <c r="U156" s="28"/>
      <c r="V156" s="28"/>
      <c r="W156" s="28"/>
      <c r="X156" s="65"/>
      <c r="Y156" s="25"/>
      <c r="Z156" s="25"/>
      <c r="AA156" s="25"/>
    </row>
    <row r="157" spans="1:27" ht="15.75">
      <c r="A157" s="25"/>
      <c r="B157" s="25"/>
      <c r="C157" s="26"/>
      <c r="D157" s="26"/>
      <c r="E157" s="26"/>
      <c r="F157" s="26"/>
      <c r="G157" s="27"/>
      <c r="H157" s="27"/>
      <c r="I157" s="27"/>
      <c r="J157" s="25"/>
      <c r="K157" s="25"/>
      <c r="L157" s="25"/>
      <c r="M157" s="23"/>
      <c r="N157" s="23"/>
      <c r="O157" s="25"/>
      <c r="P157" s="28"/>
      <c r="Q157" s="28"/>
      <c r="R157" s="28"/>
      <c r="S157" s="28"/>
      <c r="T157" s="28"/>
      <c r="U157" s="28"/>
      <c r="V157" s="28"/>
      <c r="W157" s="28"/>
      <c r="X157" s="65"/>
      <c r="Y157" s="25"/>
      <c r="Z157" s="25"/>
      <c r="AA157" s="25"/>
    </row>
    <row r="158" spans="1:27" ht="15.75">
      <c r="A158" s="25"/>
      <c r="B158" s="25"/>
      <c r="C158" s="26"/>
      <c r="D158" s="26"/>
      <c r="E158" s="26"/>
      <c r="F158" s="26"/>
      <c r="G158" s="27"/>
      <c r="H158" s="27"/>
      <c r="I158" s="27"/>
      <c r="J158" s="25"/>
      <c r="K158" s="25"/>
      <c r="L158" s="25"/>
      <c r="M158" s="23"/>
      <c r="N158" s="23"/>
      <c r="O158" s="25"/>
      <c r="P158" s="28"/>
      <c r="Q158" s="28"/>
      <c r="R158" s="28"/>
      <c r="S158" s="28"/>
      <c r="T158" s="28"/>
      <c r="U158" s="28"/>
      <c r="V158" s="28"/>
      <c r="W158" s="28"/>
      <c r="X158" s="65"/>
      <c r="Y158" s="25"/>
      <c r="Z158" s="25"/>
      <c r="AA158" s="25"/>
    </row>
    <row r="159" spans="1:27" ht="15.75">
      <c r="A159" s="25"/>
      <c r="B159" s="25"/>
      <c r="C159" s="26"/>
      <c r="D159" s="26"/>
      <c r="E159" s="26"/>
      <c r="F159" s="26"/>
      <c r="G159" s="27"/>
      <c r="H159" s="27"/>
      <c r="I159" s="27"/>
      <c r="J159" s="25"/>
      <c r="K159" s="25"/>
      <c r="L159" s="25"/>
      <c r="M159" s="23"/>
      <c r="N159" s="23"/>
      <c r="O159" s="25"/>
      <c r="P159" s="28"/>
      <c r="Q159" s="28"/>
      <c r="R159" s="28"/>
      <c r="S159" s="28"/>
      <c r="T159" s="28"/>
      <c r="U159" s="28"/>
      <c r="V159" s="28"/>
      <c r="W159" s="28"/>
      <c r="X159" s="65"/>
      <c r="Y159" s="25"/>
      <c r="Z159" s="25"/>
      <c r="AA159" s="25"/>
    </row>
    <row r="160" spans="1:27" ht="15.75">
      <c r="A160" s="25"/>
      <c r="B160" s="25"/>
      <c r="C160" s="26"/>
      <c r="D160" s="26"/>
      <c r="E160" s="26"/>
      <c r="F160" s="26"/>
      <c r="G160" s="27"/>
      <c r="H160" s="27"/>
      <c r="I160" s="27"/>
      <c r="J160" s="25"/>
      <c r="K160" s="25"/>
      <c r="L160" s="25"/>
      <c r="M160" s="23"/>
      <c r="N160" s="23"/>
      <c r="O160" s="25"/>
      <c r="P160" s="28"/>
      <c r="Q160" s="28"/>
      <c r="R160" s="28"/>
      <c r="S160" s="28"/>
      <c r="T160" s="28"/>
      <c r="U160" s="28"/>
      <c r="V160" s="28"/>
      <c r="W160" s="28"/>
      <c r="X160" s="65"/>
      <c r="Y160" s="25"/>
      <c r="Z160" s="25"/>
      <c r="AA160" s="25"/>
    </row>
    <row r="161" spans="1:27" ht="15.75">
      <c r="A161" s="25"/>
      <c r="B161" s="25"/>
      <c r="C161" s="26"/>
      <c r="D161" s="26"/>
      <c r="E161" s="26"/>
      <c r="F161" s="26"/>
      <c r="G161" s="27"/>
      <c r="H161" s="27"/>
      <c r="I161" s="27"/>
      <c r="J161" s="25"/>
      <c r="K161" s="25"/>
      <c r="L161" s="25"/>
      <c r="M161" s="23"/>
      <c r="N161" s="23"/>
      <c r="O161" s="25"/>
      <c r="P161" s="28"/>
      <c r="Q161" s="28"/>
      <c r="R161" s="28"/>
      <c r="S161" s="28"/>
      <c r="T161" s="28"/>
      <c r="U161" s="28"/>
      <c r="V161" s="28"/>
      <c r="W161" s="28"/>
      <c r="X161" s="65"/>
      <c r="Y161" s="25"/>
      <c r="Z161" s="25"/>
      <c r="AA161" s="25"/>
    </row>
    <row r="162" spans="1:27" ht="15.75">
      <c r="A162" s="25"/>
      <c r="B162" s="25"/>
      <c r="C162" s="26"/>
      <c r="D162" s="26"/>
      <c r="E162" s="26"/>
      <c r="F162" s="26"/>
      <c r="G162" s="27"/>
      <c r="H162" s="27"/>
      <c r="I162" s="27"/>
      <c r="J162" s="25"/>
      <c r="K162" s="25"/>
      <c r="L162" s="25"/>
      <c r="M162" s="23"/>
      <c r="N162" s="23"/>
      <c r="O162" s="25"/>
      <c r="P162" s="28"/>
      <c r="Q162" s="28"/>
      <c r="R162" s="28"/>
      <c r="S162" s="28"/>
      <c r="T162" s="28"/>
      <c r="U162" s="28"/>
      <c r="V162" s="28"/>
      <c r="W162" s="28"/>
      <c r="X162" s="65"/>
      <c r="Y162" s="25"/>
      <c r="Z162" s="25"/>
      <c r="AA162" s="25"/>
    </row>
    <row r="163" spans="1:27" ht="15.75">
      <c r="A163" s="25"/>
      <c r="B163" s="25"/>
      <c r="C163" s="26"/>
      <c r="D163" s="26"/>
      <c r="E163" s="26"/>
      <c r="F163" s="26"/>
      <c r="G163" s="27"/>
      <c r="H163" s="27"/>
      <c r="I163" s="27"/>
      <c r="J163" s="25"/>
      <c r="K163" s="25"/>
      <c r="L163" s="25"/>
      <c r="M163" s="23"/>
      <c r="N163" s="23"/>
      <c r="O163" s="25"/>
      <c r="P163" s="28"/>
      <c r="Q163" s="28"/>
      <c r="R163" s="28"/>
      <c r="S163" s="28"/>
      <c r="T163" s="28"/>
      <c r="U163" s="28"/>
      <c r="V163" s="28"/>
      <c r="W163" s="28"/>
      <c r="X163" s="65"/>
      <c r="Y163" s="25"/>
      <c r="Z163" s="25"/>
      <c r="AA163" s="25"/>
    </row>
    <row r="164" spans="1:27" ht="15.75">
      <c r="A164" s="25"/>
      <c r="B164" s="25"/>
      <c r="C164" s="26"/>
      <c r="D164" s="26"/>
      <c r="E164" s="26"/>
      <c r="F164" s="26"/>
      <c r="G164" s="27"/>
      <c r="H164" s="27"/>
      <c r="I164" s="27"/>
      <c r="J164" s="25"/>
      <c r="K164" s="25"/>
      <c r="L164" s="25"/>
      <c r="M164" s="23"/>
      <c r="N164" s="23"/>
      <c r="O164" s="25"/>
      <c r="P164" s="28"/>
      <c r="Q164" s="28"/>
      <c r="R164" s="28"/>
      <c r="S164" s="28"/>
      <c r="T164" s="28"/>
      <c r="U164" s="28"/>
      <c r="V164" s="28"/>
      <c r="W164" s="28"/>
      <c r="X164" s="65"/>
      <c r="Y164" s="25"/>
      <c r="Z164" s="25"/>
      <c r="AA164" s="25"/>
    </row>
    <row r="165" spans="1:27" ht="15.75">
      <c r="A165" s="25"/>
      <c r="B165" s="25"/>
      <c r="C165" s="26"/>
      <c r="D165" s="26"/>
      <c r="E165" s="26"/>
      <c r="F165" s="26"/>
      <c r="G165" s="27"/>
      <c r="H165" s="27"/>
      <c r="I165" s="27"/>
      <c r="J165" s="25"/>
      <c r="K165" s="25"/>
      <c r="L165" s="25"/>
      <c r="M165" s="23"/>
      <c r="N165" s="23"/>
      <c r="O165" s="25"/>
      <c r="P165" s="28"/>
      <c r="Q165" s="28"/>
      <c r="R165" s="28"/>
      <c r="S165" s="28"/>
      <c r="T165" s="28"/>
      <c r="U165" s="28"/>
      <c r="V165" s="28"/>
      <c r="W165" s="28"/>
      <c r="X165" s="65"/>
      <c r="Y165" s="25"/>
      <c r="Z165" s="25"/>
      <c r="AA165" s="25"/>
    </row>
    <row r="166" spans="1:27" ht="15.75">
      <c r="A166" s="25"/>
      <c r="B166" s="25"/>
      <c r="C166" s="26"/>
      <c r="D166" s="26"/>
      <c r="E166" s="26"/>
      <c r="F166" s="26"/>
      <c r="G166" s="27"/>
      <c r="H166" s="27"/>
      <c r="I166" s="27"/>
      <c r="J166" s="25"/>
      <c r="K166" s="25"/>
      <c r="L166" s="25"/>
      <c r="M166" s="23"/>
      <c r="N166" s="23"/>
      <c r="O166" s="25"/>
      <c r="P166" s="28"/>
      <c r="Q166" s="28"/>
      <c r="R166" s="28"/>
      <c r="S166" s="28"/>
      <c r="T166" s="28"/>
      <c r="U166" s="28"/>
      <c r="V166" s="28"/>
      <c r="W166" s="28"/>
      <c r="X166" s="65"/>
      <c r="Y166" s="25"/>
      <c r="Z166" s="25"/>
      <c r="AA166" s="25"/>
    </row>
    <row r="167" spans="1:27" ht="15.75">
      <c r="A167" s="25"/>
      <c r="B167" s="25"/>
      <c r="C167" s="26"/>
      <c r="D167" s="26"/>
      <c r="E167" s="26"/>
      <c r="F167" s="26"/>
      <c r="G167" s="27"/>
      <c r="H167" s="27"/>
      <c r="I167" s="27"/>
      <c r="J167" s="25"/>
      <c r="K167" s="25"/>
      <c r="L167" s="25"/>
      <c r="M167" s="23"/>
      <c r="N167" s="23"/>
      <c r="O167" s="25"/>
      <c r="P167" s="28"/>
      <c r="Q167" s="28"/>
      <c r="R167" s="28"/>
      <c r="S167" s="28"/>
      <c r="T167" s="28"/>
      <c r="U167" s="28"/>
      <c r="V167" s="28"/>
      <c r="W167" s="28"/>
      <c r="X167" s="65"/>
      <c r="Y167" s="25"/>
      <c r="Z167" s="25"/>
      <c r="AA167" s="25"/>
    </row>
    <row r="168" spans="1:27" ht="15.75">
      <c r="A168" s="25"/>
      <c r="B168" s="25"/>
      <c r="C168" s="26"/>
      <c r="D168" s="26"/>
      <c r="E168" s="26"/>
      <c r="F168" s="26"/>
      <c r="G168" s="27"/>
      <c r="H168" s="27"/>
      <c r="I168" s="27"/>
      <c r="J168" s="25"/>
      <c r="K168" s="25"/>
      <c r="L168" s="25"/>
      <c r="M168" s="23"/>
      <c r="N168" s="23"/>
      <c r="O168" s="25"/>
      <c r="P168" s="28"/>
      <c r="Q168" s="28"/>
      <c r="R168" s="28"/>
      <c r="S168" s="28"/>
      <c r="T168" s="28"/>
      <c r="U168" s="28"/>
      <c r="V168" s="28"/>
      <c r="W168" s="28"/>
      <c r="X168" s="65"/>
      <c r="Y168" s="25"/>
      <c r="Z168" s="25"/>
      <c r="AA168" s="25"/>
    </row>
    <row r="169" spans="1:27" ht="15">
      <c r="A169" s="25"/>
      <c r="B169" s="25"/>
      <c r="C169" s="26"/>
      <c r="D169" s="26"/>
      <c r="E169" s="26"/>
      <c r="F169" s="26"/>
      <c r="G169" s="27"/>
      <c r="H169" s="27"/>
      <c r="I169" s="27"/>
      <c r="J169" s="25"/>
      <c r="K169" s="25"/>
      <c r="L169" s="25"/>
      <c r="M169" s="23"/>
      <c r="N169" s="23"/>
      <c r="O169" s="25"/>
      <c r="P169" s="28"/>
      <c r="Q169" s="28"/>
      <c r="R169" s="28"/>
      <c r="S169" s="28"/>
      <c r="T169" s="28"/>
      <c r="U169" s="28"/>
      <c r="V169" s="28"/>
      <c r="W169" s="28"/>
      <c r="X169" s="28"/>
      <c r="Y169" s="25"/>
      <c r="Z169" s="25"/>
      <c r="AA169" s="25"/>
    </row>
    <row r="170" spans="1:27" ht="15">
      <c r="A170" s="25"/>
      <c r="B170" s="25"/>
      <c r="C170" s="26"/>
      <c r="D170" s="26"/>
      <c r="E170" s="26"/>
      <c r="F170" s="26"/>
      <c r="G170" s="27"/>
      <c r="H170" s="27"/>
      <c r="I170" s="27"/>
      <c r="J170" s="25"/>
      <c r="K170" s="25"/>
      <c r="L170" s="25"/>
      <c r="M170" s="23"/>
      <c r="N170" s="23"/>
      <c r="O170" s="25"/>
      <c r="P170" s="28"/>
      <c r="Q170" s="28"/>
      <c r="R170" s="28"/>
      <c r="S170" s="28"/>
      <c r="T170" s="28"/>
      <c r="U170" s="28"/>
      <c r="V170" s="28"/>
      <c r="W170" s="28"/>
      <c r="X170" s="28"/>
      <c r="Y170" s="25"/>
      <c r="Z170" s="25"/>
      <c r="AA170" s="25"/>
    </row>
    <row r="171" spans="1:27" ht="15">
      <c r="A171" s="25"/>
      <c r="B171" s="25"/>
      <c r="C171" s="26"/>
      <c r="D171" s="26"/>
      <c r="E171" s="26"/>
      <c r="F171" s="26"/>
      <c r="G171" s="27"/>
      <c r="H171" s="27"/>
      <c r="I171" s="27"/>
      <c r="J171" s="25"/>
      <c r="K171" s="25"/>
      <c r="L171" s="25"/>
      <c r="M171" s="23"/>
      <c r="N171" s="23"/>
      <c r="O171" s="25"/>
      <c r="P171" s="28"/>
      <c r="Q171" s="28"/>
      <c r="R171" s="28"/>
      <c r="S171" s="28"/>
      <c r="T171" s="28"/>
      <c r="U171" s="28"/>
      <c r="V171" s="28"/>
      <c r="W171" s="28"/>
      <c r="X171" s="28"/>
      <c r="Y171" s="25"/>
      <c r="Z171" s="25"/>
      <c r="AA171" s="25"/>
    </row>
    <row r="172" spans="1:27" ht="15">
      <c r="A172" s="25"/>
      <c r="B172" s="25"/>
      <c r="C172" s="26"/>
      <c r="D172" s="26"/>
      <c r="E172" s="26"/>
      <c r="F172" s="26"/>
      <c r="G172" s="27"/>
      <c r="H172" s="27"/>
      <c r="I172" s="27"/>
      <c r="J172" s="25"/>
      <c r="K172" s="25"/>
      <c r="L172" s="25"/>
      <c r="M172" s="23"/>
      <c r="N172" s="23"/>
      <c r="O172" s="25"/>
      <c r="P172" s="28"/>
      <c r="Q172" s="28"/>
      <c r="R172" s="28"/>
      <c r="S172" s="28"/>
      <c r="T172" s="28"/>
      <c r="U172" s="28"/>
      <c r="V172" s="28"/>
      <c r="W172" s="28"/>
      <c r="X172" s="28"/>
      <c r="Y172" s="25"/>
      <c r="Z172" s="25"/>
      <c r="AA172" s="25"/>
    </row>
    <row r="173" spans="1:27" ht="15">
      <c r="A173" s="25"/>
      <c r="B173" s="25"/>
      <c r="C173" s="26"/>
      <c r="D173" s="26"/>
      <c r="E173" s="26"/>
      <c r="F173" s="26"/>
      <c r="G173" s="27"/>
      <c r="H173" s="27"/>
      <c r="I173" s="27"/>
      <c r="J173" s="25"/>
      <c r="K173" s="25"/>
      <c r="L173" s="25"/>
      <c r="M173" s="23"/>
      <c r="N173" s="23"/>
      <c r="O173" s="25"/>
      <c r="P173" s="28"/>
      <c r="Q173" s="28"/>
      <c r="R173" s="28"/>
      <c r="S173" s="28"/>
      <c r="T173" s="28"/>
      <c r="U173" s="28"/>
      <c r="V173" s="28"/>
      <c r="W173" s="28"/>
      <c r="X173" s="28"/>
      <c r="Y173" s="25"/>
      <c r="Z173" s="25"/>
      <c r="AA173" s="25"/>
    </row>
    <row r="174" spans="1:27" ht="15">
      <c r="A174" s="25"/>
      <c r="B174" s="25"/>
      <c r="C174" s="26"/>
      <c r="D174" s="26"/>
      <c r="E174" s="26"/>
      <c r="F174" s="26"/>
      <c r="G174" s="27"/>
      <c r="H174" s="27"/>
      <c r="I174" s="27"/>
      <c r="J174" s="25"/>
      <c r="K174" s="25"/>
      <c r="L174" s="25"/>
      <c r="M174" s="23"/>
      <c r="N174" s="23"/>
      <c r="O174" s="25"/>
      <c r="P174" s="28"/>
      <c r="Q174" s="28"/>
      <c r="R174" s="28"/>
      <c r="S174" s="28"/>
      <c r="T174" s="28"/>
      <c r="U174" s="28"/>
      <c r="V174" s="28"/>
      <c r="W174" s="28"/>
      <c r="X174" s="28"/>
      <c r="Y174" s="25"/>
      <c r="Z174" s="25"/>
      <c r="AA174" s="25"/>
    </row>
    <row r="175" spans="1:27" ht="15">
      <c r="A175" s="25"/>
      <c r="B175" s="25"/>
      <c r="C175" s="26"/>
      <c r="D175" s="26"/>
      <c r="E175" s="26"/>
      <c r="F175" s="26"/>
      <c r="G175" s="27"/>
      <c r="H175" s="27"/>
      <c r="I175" s="27"/>
      <c r="J175" s="25"/>
      <c r="K175" s="25"/>
      <c r="L175" s="25"/>
      <c r="M175" s="23"/>
      <c r="N175" s="23"/>
      <c r="O175" s="25"/>
      <c r="P175" s="28"/>
      <c r="Q175" s="28"/>
      <c r="R175" s="28"/>
      <c r="S175" s="28"/>
      <c r="T175" s="28"/>
      <c r="U175" s="28"/>
      <c r="V175" s="28"/>
      <c r="W175" s="28"/>
      <c r="X175" s="28"/>
      <c r="Y175" s="25"/>
      <c r="Z175" s="25"/>
      <c r="AA175" s="25"/>
    </row>
    <row r="176" spans="1:27" ht="15">
      <c r="A176" s="25"/>
      <c r="B176" s="25"/>
      <c r="C176" s="26"/>
      <c r="D176" s="26"/>
      <c r="E176" s="26"/>
      <c r="F176" s="26"/>
      <c r="G176" s="27"/>
      <c r="H176" s="27"/>
      <c r="I176" s="27"/>
      <c r="J176" s="25"/>
      <c r="K176" s="25"/>
      <c r="L176" s="25"/>
      <c r="M176" s="23"/>
      <c r="N176" s="23"/>
      <c r="O176" s="25"/>
      <c r="P176" s="28"/>
      <c r="Q176" s="28"/>
      <c r="R176" s="28"/>
      <c r="S176" s="28"/>
      <c r="T176" s="28"/>
      <c r="U176" s="28"/>
      <c r="V176" s="28"/>
      <c r="W176" s="28"/>
      <c r="X176" s="28"/>
      <c r="Y176" s="25"/>
      <c r="Z176" s="25"/>
      <c r="AA176" s="25"/>
    </row>
    <row r="177" spans="1:27" ht="15">
      <c r="A177" s="25"/>
      <c r="B177" s="25"/>
      <c r="C177" s="26"/>
      <c r="D177" s="26"/>
      <c r="E177" s="26"/>
      <c r="F177" s="26"/>
      <c r="G177" s="27"/>
      <c r="H177" s="27"/>
      <c r="I177" s="27"/>
      <c r="J177" s="25"/>
      <c r="K177" s="25"/>
      <c r="L177" s="25"/>
      <c r="M177" s="23"/>
      <c r="N177" s="23"/>
      <c r="O177" s="25"/>
      <c r="P177" s="28"/>
      <c r="Q177" s="28"/>
      <c r="R177" s="28"/>
      <c r="S177" s="28"/>
      <c r="T177" s="28"/>
      <c r="U177" s="28"/>
      <c r="V177" s="28"/>
      <c r="W177" s="28"/>
      <c r="X177" s="28"/>
      <c r="Y177" s="25"/>
      <c r="Z177" s="25"/>
      <c r="AA177" s="25"/>
    </row>
    <row r="178" spans="1:27" ht="15">
      <c r="A178" s="28"/>
      <c r="B178" s="73"/>
      <c r="C178" s="29"/>
      <c r="D178" s="29"/>
      <c r="E178" s="29"/>
      <c r="F178" s="29"/>
      <c r="G178" s="30"/>
      <c r="H178" s="30"/>
      <c r="I178" s="30"/>
      <c r="J178" s="28"/>
      <c r="K178" s="28"/>
      <c r="L178" s="28"/>
      <c r="M178" s="24"/>
      <c r="N178" s="24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5"/>
      <c r="Z178" s="25"/>
      <c r="AA178" s="25"/>
    </row>
    <row r="179" spans="1:27" ht="15">
      <c r="A179" s="28"/>
      <c r="B179" s="73"/>
      <c r="C179" s="29"/>
      <c r="D179" s="29"/>
      <c r="E179" s="29"/>
      <c r="F179" s="29"/>
      <c r="G179" s="30"/>
      <c r="H179" s="30"/>
      <c r="I179" s="30"/>
      <c r="J179" s="28"/>
      <c r="K179" s="28"/>
      <c r="L179" s="28"/>
      <c r="M179" s="24"/>
      <c r="N179" s="24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5"/>
      <c r="Z179" s="25"/>
      <c r="AA179" s="25"/>
    </row>
    <row r="180" spans="1:27" ht="15">
      <c r="A180" s="28"/>
      <c r="B180" s="73"/>
      <c r="C180" s="29"/>
      <c r="D180" s="29"/>
      <c r="E180" s="29"/>
      <c r="F180" s="29"/>
      <c r="G180" s="30"/>
      <c r="H180" s="30"/>
      <c r="I180" s="30"/>
      <c r="J180" s="28"/>
      <c r="K180" s="28"/>
      <c r="L180" s="28"/>
      <c r="M180" s="24"/>
      <c r="N180" s="24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5"/>
      <c r="Z180" s="25"/>
      <c r="AA180" s="25"/>
    </row>
    <row r="181" spans="1:27" ht="15">
      <c r="A181" s="28"/>
      <c r="B181" s="73"/>
      <c r="C181" s="29"/>
      <c r="D181" s="29"/>
      <c r="E181" s="29"/>
      <c r="F181" s="29"/>
      <c r="G181" s="30"/>
      <c r="H181" s="30"/>
      <c r="I181" s="30"/>
      <c r="J181" s="28"/>
      <c r="K181" s="28"/>
      <c r="L181" s="28"/>
      <c r="M181" s="24"/>
      <c r="N181" s="24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5"/>
      <c r="Z181" s="25"/>
      <c r="AA181" s="25"/>
    </row>
    <row r="182" spans="1:27" ht="15">
      <c r="A182" s="28"/>
      <c r="B182" s="73"/>
      <c r="C182" s="29"/>
      <c r="D182" s="29"/>
      <c r="E182" s="29"/>
      <c r="F182" s="29"/>
      <c r="G182" s="30"/>
      <c r="H182" s="30"/>
      <c r="I182" s="30"/>
      <c r="J182" s="28"/>
      <c r="K182" s="28"/>
      <c r="L182" s="28"/>
      <c r="M182" s="24"/>
      <c r="N182" s="24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5"/>
      <c r="Z182" s="25"/>
      <c r="AA182" s="25"/>
    </row>
    <row r="183" spans="1:27" ht="15">
      <c r="A183" s="28"/>
      <c r="B183" s="73"/>
      <c r="C183" s="29"/>
      <c r="D183" s="29"/>
      <c r="E183" s="29"/>
      <c r="F183" s="29"/>
      <c r="G183" s="30"/>
      <c r="H183" s="30"/>
      <c r="I183" s="30"/>
      <c r="J183" s="28"/>
      <c r="K183" s="28"/>
      <c r="L183" s="28"/>
      <c r="M183" s="24"/>
      <c r="N183" s="24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5"/>
      <c r="Z183" s="25"/>
      <c r="AA183" s="25"/>
    </row>
    <row r="184" spans="1:27" ht="15">
      <c r="A184" s="28"/>
      <c r="B184" s="73"/>
      <c r="C184" s="29"/>
      <c r="D184" s="29"/>
      <c r="E184" s="29"/>
      <c r="F184" s="29"/>
      <c r="G184" s="30"/>
      <c r="H184" s="30"/>
      <c r="I184" s="30"/>
      <c r="J184" s="28"/>
      <c r="K184" s="28"/>
      <c r="L184" s="28"/>
      <c r="M184" s="24"/>
      <c r="N184" s="24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5"/>
      <c r="Z184" s="25"/>
      <c r="AA184" s="25"/>
    </row>
    <row r="185" spans="1:27" ht="15">
      <c r="A185" s="28"/>
      <c r="B185" s="73"/>
      <c r="C185" s="29"/>
      <c r="D185" s="29"/>
      <c r="E185" s="29"/>
      <c r="F185" s="29"/>
      <c r="G185" s="30"/>
      <c r="H185" s="30"/>
      <c r="I185" s="30"/>
      <c r="J185" s="28"/>
      <c r="K185" s="28"/>
      <c r="L185" s="28"/>
      <c r="M185" s="24"/>
      <c r="N185" s="24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5"/>
      <c r="Z185" s="25"/>
      <c r="AA185" s="25"/>
    </row>
    <row r="186" spans="1:27" ht="15">
      <c r="A186" s="28"/>
      <c r="B186" s="73"/>
      <c r="C186" s="29"/>
      <c r="D186" s="29"/>
      <c r="E186" s="29"/>
      <c r="F186" s="29"/>
      <c r="G186" s="30"/>
      <c r="H186" s="30"/>
      <c r="I186" s="30"/>
      <c r="J186" s="28"/>
      <c r="K186" s="28"/>
      <c r="L186" s="28"/>
      <c r="M186" s="24"/>
      <c r="N186" s="24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5"/>
      <c r="Z186" s="25"/>
      <c r="AA186" s="25"/>
    </row>
    <row r="187" spans="1:27" ht="15">
      <c r="A187" s="28"/>
      <c r="B187" s="73"/>
      <c r="C187" s="29"/>
      <c r="D187" s="29"/>
      <c r="E187" s="29"/>
      <c r="F187" s="29"/>
      <c r="G187" s="30"/>
      <c r="H187" s="30"/>
      <c r="I187" s="30"/>
      <c r="J187" s="28"/>
      <c r="K187" s="28"/>
      <c r="L187" s="28"/>
      <c r="M187" s="24"/>
      <c r="N187" s="24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5"/>
      <c r="Z187" s="25"/>
      <c r="AA187" s="25"/>
    </row>
    <row r="188" spans="1:27" ht="15">
      <c r="A188" s="28"/>
      <c r="B188" s="73"/>
      <c r="C188" s="29"/>
      <c r="D188" s="29"/>
      <c r="E188" s="29"/>
      <c r="F188" s="29"/>
      <c r="G188" s="30"/>
      <c r="H188" s="30"/>
      <c r="I188" s="30"/>
      <c r="J188" s="28"/>
      <c r="K188" s="28"/>
      <c r="L188" s="28"/>
      <c r="M188" s="24"/>
      <c r="N188" s="24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5"/>
      <c r="Z188" s="25"/>
      <c r="AA188" s="25"/>
    </row>
    <row r="189" spans="1:27" ht="15">
      <c r="A189" s="28"/>
      <c r="B189" s="73"/>
      <c r="C189" s="29"/>
      <c r="D189" s="29"/>
      <c r="E189" s="29"/>
      <c r="F189" s="29"/>
      <c r="G189" s="30"/>
      <c r="H189" s="30"/>
      <c r="I189" s="30"/>
      <c r="J189" s="28"/>
      <c r="K189" s="28"/>
      <c r="L189" s="28"/>
      <c r="M189" s="24"/>
      <c r="N189" s="24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5"/>
      <c r="Z189" s="25"/>
      <c r="AA189" s="25"/>
    </row>
    <row r="190" spans="1:27" ht="15">
      <c r="A190" s="28"/>
      <c r="B190" s="73"/>
      <c r="C190" s="29"/>
      <c r="D190" s="29"/>
      <c r="E190" s="29"/>
      <c r="F190" s="29"/>
      <c r="G190" s="30"/>
      <c r="H190" s="30"/>
      <c r="I190" s="30"/>
      <c r="J190" s="28"/>
      <c r="K190" s="28"/>
      <c r="L190" s="28"/>
      <c r="M190" s="24"/>
      <c r="N190" s="24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5"/>
      <c r="Z190" s="25"/>
      <c r="AA190" s="25"/>
    </row>
    <row r="191" spans="1:27" ht="15">
      <c r="A191" s="28"/>
      <c r="B191" s="73"/>
      <c r="C191" s="29"/>
      <c r="D191" s="29"/>
      <c r="E191" s="29"/>
      <c r="F191" s="29"/>
      <c r="G191" s="30"/>
      <c r="H191" s="30"/>
      <c r="I191" s="30"/>
      <c r="J191" s="28"/>
      <c r="K191" s="28"/>
      <c r="L191" s="28"/>
      <c r="M191" s="24"/>
      <c r="N191" s="24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5"/>
      <c r="Z191" s="25"/>
      <c r="AA191" s="25"/>
    </row>
    <row r="192" spans="1:27" ht="15">
      <c r="A192" s="28"/>
      <c r="B192" s="73"/>
      <c r="C192" s="29"/>
      <c r="D192" s="29"/>
      <c r="E192" s="29"/>
      <c r="F192" s="29"/>
      <c r="G192" s="30"/>
      <c r="H192" s="30"/>
      <c r="I192" s="30"/>
      <c r="J192" s="28"/>
      <c r="K192" s="28"/>
      <c r="L192" s="28"/>
      <c r="M192" s="24"/>
      <c r="N192" s="24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5"/>
      <c r="Z192" s="25"/>
      <c r="AA192" s="25"/>
    </row>
    <row r="193" spans="1:27" ht="15">
      <c r="A193" s="28"/>
      <c r="B193" s="73"/>
      <c r="C193" s="29"/>
      <c r="D193" s="29"/>
      <c r="E193" s="29"/>
      <c r="F193" s="29"/>
      <c r="G193" s="28"/>
      <c r="H193" s="28"/>
      <c r="I193" s="28"/>
      <c r="J193" s="28"/>
      <c r="K193" s="28"/>
      <c r="L193" s="28"/>
      <c r="M193" s="24"/>
      <c r="N193" s="24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5"/>
      <c r="Z193" s="25"/>
      <c r="AA193" s="25"/>
    </row>
    <row r="194" spans="1:27" ht="15">
      <c r="A194" s="28"/>
      <c r="B194" s="73"/>
      <c r="C194" s="29"/>
      <c r="D194" s="29"/>
      <c r="E194" s="29"/>
      <c r="F194" s="29"/>
      <c r="G194" s="28"/>
      <c r="H194" s="28"/>
      <c r="I194" s="28"/>
      <c r="J194" s="28"/>
      <c r="K194" s="28"/>
      <c r="L194" s="28"/>
      <c r="M194" s="24"/>
      <c r="N194" s="24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5"/>
      <c r="Z194" s="25"/>
      <c r="AA194" s="25"/>
    </row>
    <row r="195" spans="1:27" ht="15">
      <c r="A195" s="28"/>
      <c r="B195" s="73"/>
      <c r="C195" s="29"/>
      <c r="D195" s="29"/>
      <c r="E195" s="29"/>
      <c r="F195" s="29"/>
      <c r="G195" s="28"/>
      <c r="H195" s="28"/>
      <c r="I195" s="28"/>
      <c r="J195" s="28"/>
      <c r="K195" s="28"/>
      <c r="L195" s="28"/>
      <c r="M195" s="24"/>
      <c r="N195" s="24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5"/>
      <c r="Z195" s="25"/>
      <c r="AA195" s="25"/>
    </row>
    <row r="196" spans="1:27" ht="15">
      <c r="A196" s="28"/>
      <c r="B196" s="73"/>
      <c r="C196" s="29"/>
      <c r="D196" s="29"/>
      <c r="E196" s="29"/>
      <c r="F196" s="29"/>
      <c r="G196" s="28"/>
      <c r="H196" s="28"/>
      <c r="I196" s="28"/>
      <c r="J196" s="28"/>
      <c r="K196" s="28"/>
      <c r="L196" s="28"/>
      <c r="M196" s="24"/>
      <c r="N196" s="24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5"/>
      <c r="Z196" s="25"/>
      <c r="AA196" s="25"/>
    </row>
    <row r="197" spans="1:27" ht="15">
      <c r="A197" s="28"/>
      <c r="B197" s="73"/>
      <c r="C197" s="29"/>
      <c r="D197" s="29"/>
      <c r="E197" s="29"/>
      <c r="F197" s="29"/>
      <c r="G197" s="28"/>
      <c r="H197" s="28"/>
      <c r="I197" s="28"/>
      <c r="J197" s="28"/>
      <c r="K197" s="28"/>
      <c r="L197" s="28"/>
      <c r="M197" s="24"/>
      <c r="N197" s="24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5"/>
      <c r="Z197" s="25"/>
      <c r="AA197" s="25"/>
    </row>
    <row r="198" spans="1:27" ht="15">
      <c r="A198" s="28"/>
      <c r="B198" s="73"/>
      <c r="C198" s="29"/>
      <c r="D198" s="29"/>
      <c r="E198" s="29"/>
      <c r="F198" s="29"/>
      <c r="G198" s="28"/>
      <c r="H198" s="28"/>
      <c r="I198" s="28"/>
      <c r="J198" s="28"/>
      <c r="K198" s="28"/>
      <c r="L198" s="28"/>
      <c r="M198" s="24"/>
      <c r="N198" s="24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5"/>
      <c r="Z198" s="25"/>
      <c r="AA198" s="25"/>
    </row>
    <row r="199" spans="1:27" ht="15">
      <c r="A199" s="28"/>
      <c r="B199" s="73"/>
      <c r="C199" s="29"/>
      <c r="D199" s="29"/>
      <c r="E199" s="29"/>
      <c r="F199" s="29"/>
      <c r="G199" s="28"/>
      <c r="H199" s="28"/>
      <c r="I199" s="28"/>
      <c r="J199" s="28"/>
      <c r="K199" s="28"/>
      <c r="L199" s="28"/>
      <c r="M199" s="24"/>
      <c r="N199" s="24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5"/>
      <c r="Z199" s="25"/>
      <c r="AA199" s="25"/>
    </row>
    <row r="200" spans="1:27" ht="15">
      <c r="A200" s="28"/>
      <c r="B200" s="73"/>
      <c r="C200" s="29"/>
      <c r="D200" s="29"/>
      <c r="E200" s="29"/>
      <c r="F200" s="29"/>
      <c r="G200" s="28"/>
      <c r="H200" s="28"/>
      <c r="I200" s="28"/>
      <c r="J200" s="28"/>
      <c r="K200" s="28"/>
      <c r="L200" s="28"/>
      <c r="M200" s="24"/>
      <c r="N200" s="24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5"/>
      <c r="Z200" s="25"/>
      <c r="AA200" s="25"/>
    </row>
    <row r="201" spans="1:27" ht="15">
      <c r="A201" s="28"/>
      <c r="B201" s="73"/>
      <c r="C201" s="29"/>
      <c r="D201" s="29"/>
      <c r="E201" s="29"/>
      <c r="F201" s="29"/>
      <c r="G201" s="28"/>
      <c r="H201" s="28"/>
      <c r="I201" s="28"/>
      <c r="J201" s="28"/>
      <c r="K201" s="28"/>
      <c r="L201" s="28"/>
      <c r="M201" s="24"/>
      <c r="N201" s="24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5"/>
      <c r="Z201" s="25"/>
      <c r="AA201" s="25"/>
    </row>
    <row r="202" spans="1:27" ht="15">
      <c r="A202" s="28"/>
      <c r="B202" s="73"/>
      <c r="C202" s="29"/>
      <c r="D202" s="29"/>
      <c r="E202" s="29"/>
      <c r="F202" s="29"/>
      <c r="G202" s="28"/>
      <c r="H202" s="28"/>
      <c r="I202" s="28"/>
      <c r="J202" s="28"/>
      <c r="K202" s="28"/>
      <c r="L202" s="28"/>
      <c r="M202" s="24"/>
      <c r="N202" s="24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5"/>
      <c r="Z202" s="25"/>
      <c r="AA202" s="25"/>
    </row>
    <row r="203" spans="1:27" ht="15">
      <c r="A203" s="28"/>
      <c r="B203" s="73"/>
      <c r="C203" s="29"/>
      <c r="D203" s="29"/>
      <c r="E203" s="29"/>
      <c r="F203" s="29"/>
      <c r="G203" s="28"/>
      <c r="H203" s="28"/>
      <c r="I203" s="28"/>
      <c r="J203" s="28"/>
      <c r="K203" s="28"/>
      <c r="L203" s="28"/>
      <c r="M203" s="24"/>
      <c r="N203" s="24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5"/>
      <c r="Z203" s="25"/>
      <c r="AA203" s="25"/>
    </row>
    <row r="204" spans="1:27" ht="15">
      <c r="A204" s="28"/>
      <c r="B204" s="73"/>
      <c r="C204" s="29"/>
      <c r="D204" s="29"/>
      <c r="E204" s="29"/>
      <c r="F204" s="29"/>
      <c r="G204" s="28"/>
      <c r="H204" s="28"/>
      <c r="I204" s="28"/>
      <c r="J204" s="28"/>
      <c r="K204" s="28"/>
      <c r="L204" s="28"/>
      <c r="M204" s="24"/>
      <c r="N204" s="24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5"/>
      <c r="Z204" s="25"/>
      <c r="AA204" s="25"/>
    </row>
    <row r="205" spans="1:27" ht="15">
      <c r="A205" s="28"/>
      <c r="B205" s="73"/>
      <c r="C205" s="29"/>
      <c r="D205" s="29"/>
      <c r="E205" s="29"/>
      <c r="F205" s="29"/>
      <c r="G205" s="28"/>
      <c r="H205" s="28"/>
      <c r="I205" s="28"/>
      <c r="J205" s="28"/>
      <c r="K205" s="28"/>
      <c r="L205" s="28"/>
      <c r="M205" s="24"/>
      <c r="N205" s="24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5"/>
      <c r="Z205" s="25"/>
      <c r="AA205" s="25"/>
    </row>
    <row r="206" spans="1:27" ht="15">
      <c r="A206" s="28"/>
      <c r="B206" s="73"/>
      <c r="C206" s="29"/>
      <c r="D206" s="29"/>
      <c r="E206" s="29"/>
      <c r="F206" s="29"/>
      <c r="G206" s="28"/>
      <c r="H206" s="28"/>
      <c r="I206" s="28"/>
      <c r="J206" s="28"/>
      <c r="K206" s="28"/>
      <c r="L206" s="28"/>
      <c r="M206" s="24"/>
      <c r="N206" s="24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5"/>
      <c r="Z206" s="25"/>
      <c r="AA206" s="25"/>
    </row>
    <row r="207" spans="1:27" ht="15">
      <c r="A207" s="28"/>
      <c r="B207" s="73"/>
      <c r="C207" s="29"/>
      <c r="D207" s="29"/>
      <c r="E207" s="29"/>
      <c r="F207" s="29"/>
      <c r="G207" s="28"/>
      <c r="H207" s="28"/>
      <c r="I207" s="28"/>
      <c r="J207" s="28"/>
      <c r="K207" s="28"/>
      <c r="L207" s="28"/>
      <c r="M207" s="24"/>
      <c r="N207" s="24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5"/>
      <c r="Z207" s="25"/>
      <c r="AA207" s="25"/>
    </row>
    <row r="208" spans="1:27" ht="15">
      <c r="A208" s="28"/>
      <c r="B208" s="73"/>
      <c r="C208" s="29"/>
      <c r="D208" s="29"/>
      <c r="E208" s="29"/>
      <c r="F208" s="29"/>
      <c r="G208" s="28"/>
      <c r="H208" s="28"/>
      <c r="I208" s="28"/>
      <c r="J208" s="28"/>
      <c r="K208" s="28"/>
      <c r="L208" s="28"/>
      <c r="M208" s="24"/>
      <c r="N208" s="24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5"/>
      <c r="Z208" s="25"/>
      <c r="AA208" s="25"/>
    </row>
    <row r="209" spans="1:27" ht="15">
      <c r="A209" s="28"/>
      <c r="B209" s="73"/>
      <c r="C209" s="29"/>
      <c r="D209" s="29"/>
      <c r="E209" s="29"/>
      <c r="F209" s="29"/>
      <c r="G209" s="28"/>
      <c r="H209" s="28"/>
      <c r="I209" s="28"/>
      <c r="J209" s="28"/>
      <c r="K209" s="28"/>
      <c r="L209" s="28"/>
      <c r="M209" s="24"/>
      <c r="N209" s="24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5"/>
      <c r="Z209" s="25"/>
      <c r="AA209" s="25"/>
    </row>
    <row r="210" spans="1:27" ht="15">
      <c r="A210" s="28"/>
      <c r="B210" s="73"/>
      <c r="C210" s="29"/>
      <c r="D210" s="29"/>
      <c r="E210" s="29"/>
      <c r="F210" s="29"/>
      <c r="G210" s="28"/>
      <c r="H210" s="28"/>
      <c r="I210" s="28"/>
      <c r="J210" s="28"/>
      <c r="K210" s="28"/>
      <c r="L210" s="28"/>
      <c r="M210" s="24"/>
      <c r="N210" s="24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5"/>
      <c r="Z210" s="25"/>
      <c r="AA210" s="25"/>
    </row>
    <row r="211" spans="1:27" ht="15">
      <c r="A211" s="28"/>
      <c r="B211" s="73"/>
      <c r="C211" s="29"/>
      <c r="D211" s="29"/>
      <c r="E211" s="29"/>
      <c r="F211" s="29"/>
      <c r="G211" s="28"/>
      <c r="H211" s="28"/>
      <c r="I211" s="28"/>
      <c r="J211" s="28"/>
      <c r="K211" s="28"/>
      <c r="L211" s="28"/>
      <c r="M211" s="24"/>
      <c r="N211" s="24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5"/>
      <c r="Z211" s="25"/>
      <c r="AA211" s="25"/>
    </row>
    <row r="212" spans="1:27" ht="15">
      <c r="A212" s="28"/>
      <c r="B212" s="73"/>
      <c r="C212" s="29"/>
      <c r="D212" s="29"/>
      <c r="E212" s="29"/>
      <c r="F212" s="29"/>
      <c r="G212" s="28"/>
      <c r="H212" s="28"/>
      <c r="I212" s="28"/>
      <c r="J212" s="28"/>
      <c r="K212" s="28"/>
      <c r="L212" s="28"/>
      <c r="M212" s="24"/>
      <c r="N212" s="24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5"/>
      <c r="Z212" s="25"/>
      <c r="AA212" s="25"/>
    </row>
    <row r="213" spans="1:27" ht="15">
      <c r="A213" s="28"/>
      <c r="B213" s="73"/>
      <c r="C213" s="29"/>
      <c r="D213" s="29"/>
      <c r="E213" s="29"/>
      <c r="F213" s="29"/>
      <c r="G213" s="28"/>
      <c r="H213" s="28"/>
      <c r="I213" s="28"/>
      <c r="J213" s="28"/>
      <c r="K213" s="28"/>
      <c r="L213" s="28"/>
      <c r="M213" s="24"/>
      <c r="N213" s="24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5"/>
      <c r="Z213" s="25"/>
      <c r="AA213" s="25"/>
    </row>
    <row r="214" spans="1:27" ht="15">
      <c r="A214" s="28"/>
      <c r="B214" s="73"/>
      <c r="C214" s="29"/>
      <c r="D214" s="29"/>
      <c r="E214" s="29"/>
      <c r="F214" s="29"/>
      <c r="G214" s="28"/>
      <c r="H214" s="28"/>
      <c r="I214" s="28"/>
      <c r="J214" s="28"/>
      <c r="K214" s="28"/>
      <c r="L214" s="28"/>
      <c r="M214" s="24"/>
      <c r="N214" s="24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5"/>
      <c r="Z214" s="25"/>
      <c r="AA214" s="25"/>
    </row>
    <row r="215" spans="1:27" ht="15">
      <c r="A215" s="28"/>
      <c r="B215" s="73"/>
      <c r="C215" s="29"/>
      <c r="D215" s="29"/>
      <c r="E215" s="29"/>
      <c r="F215" s="29"/>
      <c r="G215" s="28"/>
      <c r="H215" s="28"/>
      <c r="I215" s="28"/>
      <c r="J215" s="28"/>
      <c r="K215" s="28"/>
      <c r="L215" s="28"/>
      <c r="M215" s="24"/>
      <c r="N215" s="24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5"/>
      <c r="Z215" s="25"/>
      <c r="AA215" s="25"/>
    </row>
    <row r="216" spans="1:27" ht="15">
      <c r="A216" s="28"/>
      <c r="B216" s="73"/>
      <c r="C216" s="29"/>
      <c r="D216" s="29"/>
      <c r="E216" s="29"/>
      <c r="F216" s="29"/>
      <c r="G216" s="28"/>
      <c r="H216" s="28"/>
      <c r="I216" s="28"/>
      <c r="J216" s="28"/>
      <c r="K216" s="28"/>
      <c r="L216" s="28"/>
      <c r="M216" s="24"/>
      <c r="N216" s="24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5"/>
      <c r="Z216" s="25"/>
      <c r="AA216" s="25"/>
    </row>
    <row r="217" spans="1:27" ht="15">
      <c r="A217" s="28"/>
      <c r="B217" s="73"/>
      <c r="C217" s="29"/>
      <c r="D217" s="29"/>
      <c r="E217" s="29"/>
      <c r="F217" s="29"/>
      <c r="G217" s="28"/>
      <c r="H217" s="28"/>
      <c r="I217" s="28"/>
      <c r="J217" s="28"/>
      <c r="K217" s="28"/>
      <c r="L217" s="28"/>
      <c r="M217" s="24"/>
      <c r="N217" s="24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5"/>
      <c r="Z217" s="25"/>
      <c r="AA217" s="25"/>
    </row>
    <row r="218" spans="1:27" ht="15">
      <c r="A218" s="28"/>
      <c r="B218" s="73"/>
      <c r="C218" s="29"/>
      <c r="D218" s="29"/>
      <c r="E218" s="29"/>
      <c r="F218" s="29"/>
      <c r="G218" s="28"/>
      <c r="H218" s="28"/>
      <c r="I218" s="28"/>
      <c r="J218" s="28"/>
      <c r="K218" s="28"/>
      <c r="L218" s="28"/>
      <c r="M218" s="24"/>
      <c r="N218" s="24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5"/>
      <c r="Z218" s="25"/>
      <c r="AA218" s="25"/>
    </row>
    <row r="219" spans="1:27" ht="15">
      <c r="A219" s="28"/>
      <c r="B219" s="73"/>
      <c r="C219" s="29"/>
      <c r="D219" s="29"/>
      <c r="E219" s="29"/>
      <c r="F219" s="29"/>
      <c r="G219" s="28"/>
      <c r="H219" s="28"/>
      <c r="I219" s="28"/>
      <c r="J219" s="28"/>
      <c r="K219" s="28"/>
      <c r="L219" s="28"/>
      <c r="M219" s="24"/>
      <c r="N219" s="24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5"/>
      <c r="Z219" s="25"/>
      <c r="AA219" s="25"/>
    </row>
    <row r="220" spans="1:27" ht="15">
      <c r="A220" s="28"/>
      <c r="B220" s="73"/>
      <c r="C220" s="29"/>
      <c r="D220" s="29"/>
      <c r="E220" s="29"/>
      <c r="F220" s="29"/>
      <c r="G220" s="28"/>
      <c r="H220" s="28"/>
      <c r="I220" s="28"/>
      <c r="J220" s="28"/>
      <c r="K220" s="28"/>
      <c r="L220" s="28"/>
      <c r="M220" s="24"/>
      <c r="N220" s="24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5"/>
      <c r="Z220" s="25"/>
      <c r="AA220" s="25"/>
    </row>
    <row r="221" spans="1:27" ht="15">
      <c r="A221" s="28"/>
      <c r="B221" s="73"/>
      <c r="C221" s="29"/>
      <c r="D221" s="29"/>
      <c r="E221" s="29"/>
      <c r="F221" s="29"/>
      <c r="G221" s="28"/>
      <c r="H221" s="28"/>
      <c r="I221" s="28"/>
      <c r="J221" s="28"/>
      <c r="K221" s="28"/>
      <c r="L221" s="28"/>
      <c r="M221" s="24"/>
      <c r="N221" s="24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5"/>
      <c r="Z221" s="25"/>
      <c r="AA221" s="25"/>
    </row>
    <row r="222" spans="1:27" ht="15">
      <c r="A222" s="28"/>
      <c r="B222" s="73"/>
      <c r="C222" s="29"/>
      <c r="D222" s="29"/>
      <c r="E222" s="29"/>
      <c r="F222" s="29"/>
      <c r="G222" s="28"/>
      <c r="H222" s="28"/>
      <c r="I222" s="28"/>
      <c r="J222" s="28"/>
      <c r="K222" s="28"/>
      <c r="L222" s="28"/>
      <c r="M222" s="24"/>
      <c r="N222" s="24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5"/>
      <c r="Z222" s="25"/>
      <c r="AA222" s="25"/>
    </row>
    <row r="223" spans="1:27" ht="15">
      <c r="A223" s="28"/>
      <c r="B223" s="73"/>
      <c r="C223" s="29"/>
      <c r="D223" s="29"/>
      <c r="E223" s="29"/>
      <c r="F223" s="29"/>
      <c r="G223" s="28"/>
      <c r="H223" s="28"/>
      <c r="I223" s="28"/>
      <c r="J223" s="28"/>
      <c r="K223" s="28"/>
      <c r="L223" s="28"/>
      <c r="M223" s="24"/>
      <c r="N223" s="24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5"/>
      <c r="Z223" s="25"/>
      <c r="AA223" s="25"/>
    </row>
    <row r="224" spans="1:27" ht="15">
      <c r="A224" s="28"/>
      <c r="B224" s="73"/>
      <c r="C224" s="29"/>
      <c r="D224" s="29"/>
      <c r="E224" s="29"/>
      <c r="F224" s="29"/>
      <c r="G224" s="28"/>
      <c r="H224" s="28"/>
      <c r="I224" s="28"/>
      <c r="J224" s="28"/>
      <c r="K224" s="28"/>
      <c r="L224" s="28"/>
      <c r="M224" s="24"/>
      <c r="N224" s="24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5"/>
      <c r="Z224" s="25"/>
      <c r="AA224" s="25"/>
    </row>
    <row r="225" spans="1:27" ht="15">
      <c r="A225" s="28"/>
      <c r="B225" s="73"/>
      <c r="C225" s="29"/>
      <c r="D225" s="29"/>
      <c r="E225" s="29"/>
      <c r="F225" s="29"/>
      <c r="G225" s="28"/>
      <c r="H225" s="28"/>
      <c r="I225" s="28"/>
      <c r="J225" s="28"/>
      <c r="K225" s="28"/>
      <c r="L225" s="28"/>
      <c r="M225" s="24"/>
      <c r="N225" s="24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5"/>
      <c r="Z225" s="25"/>
      <c r="AA225" s="25"/>
    </row>
    <row r="226" spans="1:27" ht="15">
      <c r="A226" s="28"/>
      <c r="B226" s="73"/>
      <c r="C226" s="29"/>
      <c r="D226" s="29"/>
      <c r="E226" s="29"/>
      <c r="F226" s="29"/>
      <c r="G226" s="28"/>
      <c r="H226" s="28"/>
      <c r="I226" s="28"/>
      <c r="J226" s="28"/>
      <c r="K226" s="28"/>
      <c r="L226" s="28"/>
      <c r="M226" s="24"/>
      <c r="N226" s="24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5"/>
      <c r="Z226" s="25"/>
      <c r="AA226" s="25"/>
    </row>
    <row r="227" spans="1:27" ht="15">
      <c r="A227" s="28"/>
      <c r="B227" s="73"/>
      <c r="C227" s="29"/>
      <c r="D227" s="29"/>
      <c r="E227" s="29"/>
      <c r="F227" s="29"/>
      <c r="G227" s="28"/>
      <c r="H227" s="28"/>
      <c r="I227" s="28"/>
      <c r="J227" s="28"/>
      <c r="K227" s="28"/>
      <c r="L227" s="28"/>
      <c r="M227" s="24"/>
      <c r="N227" s="24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5"/>
      <c r="Z227" s="25"/>
      <c r="AA227" s="25"/>
    </row>
    <row r="228" spans="1:27" ht="15">
      <c r="A228" s="28"/>
      <c r="B228" s="73"/>
      <c r="C228" s="29"/>
      <c r="D228" s="29"/>
      <c r="E228" s="29"/>
      <c r="F228" s="29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5"/>
      <c r="Z228" s="25"/>
      <c r="AA228" s="25"/>
    </row>
    <row r="229" spans="1:27" ht="15">
      <c r="A229" s="28"/>
      <c r="B229" s="73"/>
      <c r="C229" s="29"/>
      <c r="D229" s="29"/>
      <c r="E229" s="29"/>
      <c r="F229" s="29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5"/>
      <c r="Z229" s="25"/>
      <c r="AA229" s="25"/>
    </row>
    <row r="230" spans="1:27" ht="15">
      <c r="A230" s="28"/>
      <c r="B230" s="73"/>
      <c r="C230" s="29"/>
      <c r="D230" s="29"/>
      <c r="E230" s="29"/>
      <c r="F230" s="29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5"/>
      <c r="Z230" s="25"/>
      <c r="AA230" s="25"/>
    </row>
    <row r="231" spans="1:27" ht="15">
      <c r="A231" s="28"/>
      <c r="B231" s="73"/>
      <c r="C231" s="29"/>
      <c r="D231" s="29"/>
      <c r="E231" s="29"/>
      <c r="F231" s="29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5"/>
      <c r="Z231" s="25"/>
      <c r="AA231" s="25"/>
    </row>
    <row r="232" spans="1:27" ht="15">
      <c r="A232" s="28"/>
      <c r="B232" s="73"/>
      <c r="C232" s="29"/>
      <c r="D232" s="29"/>
      <c r="E232" s="29"/>
      <c r="F232" s="29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5"/>
      <c r="Z232" s="25"/>
      <c r="AA232" s="25"/>
    </row>
    <row r="233" spans="1:27" ht="15">
      <c r="A233" s="28"/>
      <c r="B233" s="73"/>
      <c r="C233" s="29"/>
      <c r="D233" s="29"/>
      <c r="E233" s="29"/>
      <c r="F233" s="29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5"/>
      <c r="Z233" s="25"/>
      <c r="AA233" s="25"/>
    </row>
    <row r="234" spans="1:27" ht="15">
      <c r="A234" s="28"/>
      <c r="B234" s="73"/>
      <c r="C234" s="29"/>
      <c r="D234" s="29"/>
      <c r="E234" s="29"/>
      <c r="F234" s="29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5"/>
      <c r="Z234" s="25"/>
      <c r="AA234" s="25"/>
    </row>
    <row r="235" spans="1:27" ht="15">
      <c r="A235" s="28"/>
      <c r="B235" s="73"/>
      <c r="C235" s="29"/>
      <c r="D235" s="29"/>
      <c r="E235" s="29"/>
      <c r="F235" s="29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5"/>
      <c r="Z235" s="25"/>
      <c r="AA235" s="25"/>
    </row>
    <row r="236" spans="1:27" ht="15">
      <c r="A236" s="28"/>
      <c r="B236" s="73"/>
      <c r="C236" s="29"/>
      <c r="D236" s="29"/>
      <c r="E236" s="29"/>
      <c r="F236" s="29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5"/>
      <c r="Z236" s="25"/>
      <c r="AA236" s="25"/>
    </row>
    <row r="237" spans="1:27" ht="15">
      <c r="A237" s="28"/>
      <c r="B237" s="73"/>
      <c r="C237" s="29"/>
      <c r="D237" s="29"/>
      <c r="E237" s="29"/>
      <c r="F237" s="29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5"/>
      <c r="Z237" s="25"/>
      <c r="AA237" s="25"/>
    </row>
    <row r="238" spans="1:27" ht="15">
      <c r="A238" s="28"/>
      <c r="B238" s="73"/>
      <c r="C238" s="29"/>
      <c r="D238" s="29"/>
      <c r="E238" s="29"/>
      <c r="F238" s="29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5"/>
      <c r="Z238" s="25"/>
      <c r="AA238" s="25"/>
    </row>
    <row r="239" spans="1:27" ht="15">
      <c r="A239" s="28"/>
      <c r="B239" s="73"/>
      <c r="C239" s="29"/>
      <c r="D239" s="29"/>
      <c r="E239" s="29"/>
      <c r="F239" s="29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5"/>
      <c r="Z239" s="25"/>
      <c r="AA239" s="25"/>
    </row>
    <row r="240" spans="1:27" ht="15">
      <c r="A240" s="28"/>
      <c r="B240" s="73"/>
      <c r="C240" s="29"/>
      <c r="D240" s="29"/>
      <c r="E240" s="29"/>
      <c r="F240" s="29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5"/>
      <c r="Z240" s="25"/>
      <c r="AA240" s="25"/>
    </row>
    <row r="241" spans="1:27" ht="15">
      <c r="A241" s="28"/>
      <c r="B241" s="73"/>
      <c r="C241" s="29"/>
      <c r="D241" s="29"/>
      <c r="E241" s="29"/>
      <c r="F241" s="29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5"/>
      <c r="Z241" s="25"/>
      <c r="AA241" s="25"/>
    </row>
    <row r="242" spans="1:27" ht="15">
      <c r="A242" s="28"/>
      <c r="B242" s="73"/>
      <c r="C242" s="29"/>
      <c r="D242" s="29"/>
      <c r="E242" s="29"/>
      <c r="F242" s="29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5"/>
      <c r="Z242" s="25"/>
      <c r="AA242" s="25"/>
    </row>
    <row r="243" spans="1:27" ht="15">
      <c r="A243" s="28"/>
      <c r="B243" s="73"/>
      <c r="C243" s="29"/>
      <c r="D243" s="29"/>
      <c r="E243" s="29"/>
      <c r="F243" s="29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5"/>
      <c r="Z243" s="25"/>
      <c r="AA243" s="25"/>
    </row>
    <row r="244" spans="1:27" ht="15">
      <c r="A244" s="28"/>
      <c r="B244" s="73"/>
      <c r="C244" s="29"/>
      <c r="D244" s="29"/>
      <c r="E244" s="29"/>
      <c r="F244" s="29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5"/>
      <c r="Z244" s="25"/>
      <c r="AA244" s="25"/>
    </row>
    <row r="245" spans="1:27" ht="15">
      <c r="A245" s="28"/>
      <c r="B245" s="73"/>
      <c r="C245" s="29"/>
      <c r="D245" s="29"/>
      <c r="E245" s="29"/>
      <c r="F245" s="29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5"/>
      <c r="Z245" s="25"/>
      <c r="AA245" s="25"/>
    </row>
    <row r="246" spans="1:27" ht="15">
      <c r="A246" s="28"/>
      <c r="B246" s="73"/>
      <c r="C246" s="29"/>
      <c r="D246" s="29"/>
      <c r="E246" s="29"/>
      <c r="F246" s="29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5"/>
      <c r="Z246" s="25"/>
      <c r="AA246" s="25"/>
    </row>
    <row r="247" spans="3:27" ht="15">
      <c r="C247" s="29"/>
      <c r="D247" s="29"/>
      <c r="E247" s="29"/>
      <c r="F247" s="29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5"/>
      <c r="Z247" s="25"/>
      <c r="AA247" s="25"/>
    </row>
    <row r="248" spans="3:27" ht="15">
      <c r="C248" s="29"/>
      <c r="D248" s="29"/>
      <c r="E248" s="29"/>
      <c r="F248" s="29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5"/>
      <c r="Z248" s="25"/>
      <c r="AA248" s="28"/>
    </row>
    <row r="249" spans="3:27" ht="15">
      <c r="C249" s="29"/>
      <c r="D249" s="29"/>
      <c r="E249" s="29"/>
      <c r="F249" s="29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5"/>
      <c r="Z249" s="25"/>
      <c r="AA249" s="28"/>
    </row>
    <row r="250" spans="3:27" ht="15">
      <c r="C250" s="29"/>
      <c r="D250" s="29"/>
      <c r="E250" s="29"/>
      <c r="F250" s="29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5"/>
      <c r="Z250" s="25"/>
      <c r="AA250" s="28"/>
    </row>
    <row r="251" spans="3:27" ht="15">
      <c r="C251" s="29"/>
      <c r="D251" s="29"/>
      <c r="E251" s="29"/>
      <c r="F251" s="29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5"/>
      <c r="Z251" s="25"/>
      <c r="AA251" s="28"/>
    </row>
    <row r="252" spans="3:27" ht="15">
      <c r="C252" s="29"/>
      <c r="D252" s="29"/>
      <c r="E252" s="29"/>
      <c r="F252" s="29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5"/>
      <c r="Z252" s="25"/>
      <c r="AA252" s="28"/>
    </row>
    <row r="253" spans="3:27" ht="15">
      <c r="C253" s="29"/>
      <c r="D253" s="29"/>
      <c r="E253" s="29"/>
      <c r="F253" s="29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5"/>
      <c r="Z253" s="25"/>
      <c r="AA253" s="28"/>
    </row>
    <row r="254" spans="3:27" ht="15">
      <c r="C254" s="29"/>
      <c r="D254" s="29"/>
      <c r="E254" s="29"/>
      <c r="F254" s="29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3:27" ht="15">
      <c r="C255" s="29"/>
      <c r="D255" s="29"/>
      <c r="E255" s="29"/>
      <c r="F255" s="29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3:27" ht="15">
      <c r="C256" s="29"/>
      <c r="D256" s="29"/>
      <c r="E256" s="29"/>
      <c r="F256" s="29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3:27" ht="15">
      <c r="C257" s="29"/>
      <c r="D257" s="29"/>
      <c r="E257" s="29"/>
      <c r="F257" s="29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3:27" ht="15">
      <c r="C258" s="29"/>
      <c r="D258" s="29"/>
      <c r="E258" s="29"/>
      <c r="F258" s="29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3:27" ht="15">
      <c r="C259" s="29"/>
      <c r="D259" s="29"/>
      <c r="E259" s="29"/>
      <c r="F259" s="29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3:27" ht="15">
      <c r="C260" s="29"/>
      <c r="D260" s="29"/>
      <c r="E260" s="29"/>
      <c r="F260" s="29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3:27" ht="15">
      <c r="C261" s="29"/>
      <c r="D261" s="29"/>
      <c r="E261" s="29"/>
      <c r="F261" s="29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3:27" ht="15">
      <c r="C262" s="29"/>
      <c r="D262" s="29"/>
      <c r="E262" s="29"/>
      <c r="F262" s="29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3:27" ht="15">
      <c r="C263" s="29"/>
      <c r="D263" s="29"/>
      <c r="E263" s="29"/>
      <c r="F263" s="29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3:27" ht="15">
      <c r="C264" s="29"/>
      <c r="D264" s="29"/>
      <c r="E264" s="29"/>
      <c r="F264" s="29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3:27" ht="15">
      <c r="C265" s="29"/>
      <c r="D265" s="29"/>
      <c r="E265" s="29"/>
      <c r="F265" s="29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3:27" ht="15"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3:27" ht="15"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3:27" ht="15"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3:27" ht="15"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3:27" ht="15"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3:27" ht="15"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3:27" ht="15"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3:27" ht="1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3:27" ht="1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3:27" ht="1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3:27" ht="1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3:27" ht="1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3:27" ht="1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3:27" ht="15"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3:27" ht="15"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3:27" ht="15"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3:27" ht="15"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3:27" ht="15"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3:27" ht="15"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3:27" ht="15"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3:27" ht="15"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3:27" ht="15"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3:27" ht="15"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3:27" ht="15"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3:27" ht="15"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3:26" ht="15"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3:26" ht="15"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3:26" ht="15"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3:26" ht="15"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3:26" ht="15"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3:26" ht="15"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</sheetData>
  <sheetProtection/>
  <autoFilter ref="A15:AA102"/>
  <mergeCells count="22">
    <mergeCell ref="A108:AA108"/>
    <mergeCell ref="R12:R13"/>
    <mergeCell ref="A107:AA107"/>
    <mergeCell ref="Y12:AA13"/>
    <mergeCell ref="A12:A14"/>
    <mergeCell ref="B12:B14"/>
    <mergeCell ref="I12:I13"/>
    <mergeCell ref="F12:F14"/>
    <mergeCell ref="E12:E14"/>
    <mergeCell ref="L12:L13"/>
    <mergeCell ref="F4:AA4"/>
    <mergeCell ref="N12:N13"/>
    <mergeCell ref="G10:I11"/>
    <mergeCell ref="H12:H13"/>
    <mergeCell ref="C8:K8"/>
    <mergeCell ref="Q12:Q13"/>
    <mergeCell ref="K12:K13"/>
    <mergeCell ref="C12:C14"/>
    <mergeCell ref="M10:O11"/>
    <mergeCell ref="A9:AA9"/>
    <mergeCell ref="D12:D14"/>
    <mergeCell ref="O12:O13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92"/>
  <sheetViews>
    <sheetView tabSelected="1" zoomScaleSheetLayoutView="100" zoomScalePageLayoutView="0" workbookViewId="0" topLeftCell="A1">
      <selection activeCell="E2" sqref="E2:Z4"/>
    </sheetView>
  </sheetViews>
  <sheetFormatPr defaultColWidth="9.00390625" defaultRowHeight="12.75"/>
  <cols>
    <col min="1" max="1" width="38.75390625" style="0" customWidth="1"/>
    <col min="2" max="2" width="8.75390625" style="0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0" style="0" hidden="1" customWidth="1"/>
    <col min="28" max="28" width="12.875" style="1" customWidth="1"/>
  </cols>
  <sheetData>
    <row r="1" spans="4:26" ht="24.75" customHeight="1">
      <c r="D1" s="9"/>
      <c r="E1" s="9"/>
      <c r="F1" t="s">
        <v>148</v>
      </c>
      <c r="W1" s="7"/>
      <c r="X1" s="7"/>
      <c r="Y1" s="7"/>
      <c r="Z1" s="7"/>
    </row>
    <row r="2" spans="4:29" ht="12.75" customHeight="1">
      <c r="D2" s="9"/>
      <c r="E2" s="221" t="s">
        <v>159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136"/>
      <c r="AB2" s="130"/>
      <c r="AC2" s="136"/>
    </row>
    <row r="3" spans="4:29" ht="12.75">
      <c r="D3" s="9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136"/>
      <c r="AB3" s="130"/>
      <c r="AC3" s="136"/>
    </row>
    <row r="4" spans="4:29" ht="37.5" customHeight="1">
      <c r="D4" s="9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136"/>
      <c r="AB4" s="130"/>
      <c r="AC4" s="136"/>
    </row>
    <row r="5" spans="4:26" ht="12.75">
      <c r="D5" s="9"/>
      <c r="E5" s="9"/>
      <c r="F5" s="7"/>
      <c r="W5" s="7"/>
      <c r="X5" s="7"/>
      <c r="Y5" s="7"/>
      <c r="Z5" s="7"/>
    </row>
    <row r="6" spans="5:26" ht="13.5">
      <c r="E6" s="9"/>
      <c r="F6" s="9"/>
      <c r="G6" s="10"/>
      <c r="H6" s="10"/>
      <c r="I6" s="9"/>
      <c r="J6" s="9"/>
      <c r="W6" s="7"/>
      <c r="X6" s="7"/>
      <c r="Y6" s="7"/>
      <c r="Z6" s="7"/>
    </row>
    <row r="7" spans="3:26" ht="18" customHeight="1">
      <c r="C7" s="224" t="s">
        <v>40</v>
      </c>
      <c r="D7" s="221"/>
      <c r="E7" s="221"/>
      <c r="F7" s="221"/>
      <c r="G7" s="221"/>
      <c r="H7" s="221"/>
      <c r="I7" s="221"/>
      <c r="J7" s="221"/>
      <c r="K7" s="221"/>
      <c r="L7" s="42"/>
      <c r="M7" s="42"/>
      <c r="N7" s="42"/>
      <c r="O7" s="42"/>
      <c r="P7" s="42"/>
      <c r="Q7" s="42"/>
      <c r="R7" s="42"/>
      <c r="S7" s="42"/>
      <c r="T7" s="42"/>
      <c r="U7" s="42"/>
      <c r="W7" s="7"/>
      <c r="X7" s="7"/>
      <c r="Y7" s="7"/>
      <c r="Z7" s="7"/>
    </row>
    <row r="8" spans="1:26" ht="55.5" customHeight="1">
      <c r="A8" s="225" t="s">
        <v>146</v>
      </c>
      <c r="B8" s="225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</row>
    <row r="9" spans="1:26" ht="12.75">
      <c r="A9" s="11"/>
      <c r="B9" s="11"/>
      <c r="C9" s="11"/>
      <c r="D9" s="11"/>
      <c r="E9" s="11"/>
      <c r="F9" s="11"/>
      <c r="G9" s="223" t="s">
        <v>7</v>
      </c>
      <c r="H9" s="223"/>
      <c r="I9" s="223"/>
      <c r="J9" s="3" t="s">
        <v>1</v>
      </c>
      <c r="K9" s="3"/>
      <c r="L9" s="3"/>
      <c r="M9" s="223" t="s">
        <v>7</v>
      </c>
      <c r="N9" s="223"/>
      <c r="O9" s="223"/>
      <c r="P9" s="3" t="s">
        <v>1</v>
      </c>
      <c r="Q9" s="3"/>
      <c r="R9" s="3"/>
      <c r="S9" s="3"/>
      <c r="T9" s="12"/>
      <c r="U9" s="12"/>
      <c r="V9" s="12"/>
      <c r="W9" s="7"/>
      <c r="X9" s="7"/>
      <c r="Y9" s="7"/>
      <c r="Z9" s="7"/>
    </row>
    <row r="10" spans="1:26" ht="12.75">
      <c r="A10" s="11"/>
      <c r="B10" s="11"/>
      <c r="C10" s="11"/>
      <c r="D10" s="11"/>
      <c r="E10" s="11"/>
      <c r="F10" s="11"/>
      <c r="G10" s="223"/>
      <c r="H10" s="223"/>
      <c r="I10" s="223"/>
      <c r="J10" s="3"/>
      <c r="K10" s="3"/>
      <c r="L10" s="3"/>
      <c r="M10" s="223"/>
      <c r="N10" s="223"/>
      <c r="O10" s="223"/>
      <c r="P10" s="3"/>
      <c r="Q10" s="3"/>
      <c r="R10" s="3"/>
      <c r="S10" s="3"/>
      <c r="T10" s="12"/>
      <c r="U10" s="12"/>
      <c r="V10" s="12"/>
      <c r="W10" s="7"/>
      <c r="X10" s="7"/>
      <c r="Y10" s="7"/>
      <c r="Z10" s="7" t="s">
        <v>41</v>
      </c>
    </row>
    <row r="11" spans="1:27" ht="38.25">
      <c r="A11" s="239" t="s">
        <v>3</v>
      </c>
      <c r="B11" s="232" t="s">
        <v>53</v>
      </c>
      <c r="C11" s="222" t="s">
        <v>4</v>
      </c>
      <c r="D11" s="222" t="s">
        <v>5</v>
      </c>
      <c r="E11" s="222" t="s">
        <v>33</v>
      </c>
      <c r="F11" s="222" t="s">
        <v>6</v>
      </c>
      <c r="G11" s="8"/>
      <c r="H11" s="222" t="s">
        <v>9</v>
      </c>
      <c r="I11" s="222" t="s">
        <v>10</v>
      </c>
      <c r="J11" s="8"/>
      <c r="K11" s="222" t="s">
        <v>9</v>
      </c>
      <c r="L11" s="222" t="s">
        <v>10</v>
      </c>
      <c r="M11" s="8"/>
      <c r="N11" s="222" t="s">
        <v>9</v>
      </c>
      <c r="O11" s="222" t="s">
        <v>10</v>
      </c>
      <c r="P11" s="8"/>
      <c r="Q11" s="222" t="s">
        <v>9</v>
      </c>
      <c r="R11" s="222" t="s">
        <v>10</v>
      </c>
      <c r="S11" s="8" t="s">
        <v>39</v>
      </c>
      <c r="T11" s="172" t="s">
        <v>38</v>
      </c>
      <c r="U11" s="172" t="s">
        <v>37</v>
      </c>
      <c r="V11" s="172" t="s">
        <v>34</v>
      </c>
      <c r="W11" s="172" t="s">
        <v>35</v>
      </c>
      <c r="X11" s="172" t="s">
        <v>36</v>
      </c>
      <c r="Y11" s="234" t="s">
        <v>70</v>
      </c>
      <c r="Z11" s="235"/>
      <c r="AA11" s="2"/>
    </row>
    <row r="12" spans="1:27" ht="15.75">
      <c r="A12" s="240"/>
      <c r="B12" s="226"/>
      <c r="C12" s="226"/>
      <c r="D12" s="226"/>
      <c r="E12" s="226"/>
      <c r="F12" s="226"/>
      <c r="G12" s="8"/>
      <c r="H12" s="222"/>
      <c r="I12" s="222"/>
      <c r="J12" s="8" t="s">
        <v>8</v>
      </c>
      <c r="K12" s="222"/>
      <c r="L12" s="222"/>
      <c r="M12" s="8" t="s">
        <v>8</v>
      </c>
      <c r="N12" s="222"/>
      <c r="O12" s="222"/>
      <c r="P12" s="8" t="s">
        <v>8</v>
      </c>
      <c r="Q12" s="222"/>
      <c r="R12" s="222"/>
      <c r="S12" s="8"/>
      <c r="T12" s="48"/>
      <c r="U12" s="48"/>
      <c r="V12" s="48"/>
      <c r="W12" s="48"/>
      <c r="X12" s="49"/>
      <c r="Y12" s="234" t="s">
        <v>71</v>
      </c>
      <c r="Z12" s="235"/>
      <c r="AA12" s="2"/>
    </row>
    <row r="13" spans="1:27" ht="12.75">
      <c r="A13" s="240"/>
      <c r="B13" s="226"/>
      <c r="C13" s="226"/>
      <c r="D13" s="226"/>
      <c r="E13" s="226"/>
      <c r="F13" s="226"/>
      <c r="G13" s="50"/>
      <c r="H13" s="50">
        <v>7</v>
      </c>
      <c r="I13" s="50">
        <v>8</v>
      </c>
      <c r="J13" s="50">
        <v>6</v>
      </c>
      <c r="K13" s="50">
        <v>7</v>
      </c>
      <c r="L13" s="50">
        <v>8</v>
      </c>
      <c r="M13" s="50">
        <v>6</v>
      </c>
      <c r="N13" s="50">
        <v>7</v>
      </c>
      <c r="O13" s="50">
        <v>8</v>
      </c>
      <c r="P13" s="51"/>
      <c r="Q13" s="51"/>
      <c r="R13" s="51"/>
      <c r="S13" s="51"/>
      <c r="T13" s="173">
        <v>6</v>
      </c>
      <c r="U13" s="173">
        <v>7</v>
      </c>
      <c r="V13" s="173"/>
      <c r="W13" s="173">
        <v>8</v>
      </c>
      <c r="X13" s="49"/>
      <c r="Y13" s="135" t="s">
        <v>72</v>
      </c>
      <c r="Z13" s="135" t="s">
        <v>127</v>
      </c>
      <c r="AA13" s="2"/>
    </row>
    <row r="14" spans="1:27" ht="20.25" customHeight="1">
      <c r="A14" s="58">
        <v>1</v>
      </c>
      <c r="B14" s="183">
        <v>2</v>
      </c>
      <c r="C14" s="180">
        <v>3</v>
      </c>
      <c r="D14" s="180">
        <v>4</v>
      </c>
      <c r="E14" s="180">
        <v>5</v>
      </c>
      <c r="F14" s="180">
        <v>6</v>
      </c>
      <c r="G14" s="180"/>
      <c r="H14" s="180"/>
      <c r="I14" s="180"/>
      <c r="J14" s="180"/>
      <c r="K14" s="180"/>
      <c r="L14" s="180"/>
      <c r="M14" s="180"/>
      <c r="N14" s="180"/>
      <c r="O14" s="181"/>
      <c r="P14" s="181"/>
      <c r="Q14" s="181"/>
      <c r="R14" s="181"/>
      <c r="S14" s="60"/>
      <c r="T14" s="60"/>
      <c r="U14" s="60"/>
      <c r="V14" s="60"/>
      <c r="W14" s="182"/>
      <c r="X14" s="180">
        <v>6</v>
      </c>
      <c r="Y14" s="180">
        <v>7</v>
      </c>
      <c r="Z14" s="180">
        <v>8</v>
      </c>
      <c r="AA14" s="2"/>
    </row>
    <row r="15" spans="1:27" ht="20.25" customHeight="1">
      <c r="A15" s="205" t="s">
        <v>73</v>
      </c>
      <c r="B15" s="1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174"/>
      <c r="T15" s="174"/>
      <c r="U15" s="174"/>
      <c r="V15" s="174"/>
      <c r="W15" s="20"/>
      <c r="X15" s="58"/>
      <c r="Y15" s="58">
        <v>4053.07</v>
      </c>
      <c r="Z15" s="58">
        <v>4092.07</v>
      </c>
      <c r="AA15" s="2"/>
    </row>
    <row r="16" spans="1:27" ht="20.25" customHeight="1">
      <c r="A16" s="205" t="s">
        <v>74</v>
      </c>
      <c r="B16" s="1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174"/>
      <c r="T16" s="174"/>
      <c r="U16" s="174"/>
      <c r="V16" s="174"/>
      <c r="W16" s="20"/>
      <c r="X16" s="58"/>
      <c r="Y16" s="17">
        <v>98.85</v>
      </c>
      <c r="Z16" s="63">
        <v>199.65</v>
      </c>
      <c r="AA16" s="2"/>
    </row>
    <row r="17" spans="1:27" ht="20.25" customHeight="1">
      <c r="A17" s="205" t="s">
        <v>75</v>
      </c>
      <c r="B17" s="1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174"/>
      <c r="T17" s="174"/>
      <c r="U17" s="174"/>
      <c r="V17" s="174"/>
      <c r="W17" s="20"/>
      <c r="X17" s="58"/>
      <c r="Y17" s="138">
        <f>Y15-Y16</f>
        <v>3954.2200000000003</v>
      </c>
      <c r="Z17" s="138">
        <f>Z15-Z16</f>
        <v>3892.42</v>
      </c>
      <c r="AA17" s="2"/>
    </row>
    <row r="18" spans="1:27" ht="39" customHeight="1">
      <c r="A18" s="206" t="s">
        <v>139</v>
      </c>
      <c r="B18" s="77" t="s">
        <v>140</v>
      </c>
      <c r="C18" s="196" t="s">
        <v>28</v>
      </c>
      <c r="D18" s="196" t="s">
        <v>28</v>
      </c>
      <c r="E18" s="196" t="s">
        <v>25</v>
      </c>
      <c r="F18" s="196" t="s">
        <v>23</v>
      </c>
      <c r="G18" s="200"/>
      <c r="H18" s="200"/>
      <c r="I18" s="200"/>
      <c r="J18" s="200"/>
      <c r="K18" s="200"/>
      <c r="L18" s="200"/>
      <c r="M18" s="200"/>
      <c r="N18" s="200"/>
      <c r="O18" s="201"/>
      <c r="P18" s="201"/>
      <c r="Q18" s="201"/>
      <c r="R18" s="201"/>
      <c r="S18" s="87"/>
      <c r="T18" s="87"/>
      <c r="U18" s="87"/>
      <c r="V18" s="87"/>
      <c r="W18" s="202"/>
      <c r="X18" s="200"/>
      <c r="Y18" s="193">
        <f>Y99</f>
        <v>3954.2200000000003</v>
      </c>
      <c r="Z18" s="193">
        <f>Z99</f>
        <v>3892.42</v>
      </c>
      <c r="AA18" s="2"/>
    </row>
    <row r="19" spans="1:86" ht="15.75">
      <c r="A19" s="53" t="s">
        <v>11</v>
      </c>
      <c r="B19" s="77" t="s">
        <v>140</v>
      </c>
      <c r="C19" s="185" t="s">
        <v>21</v>
      </c>
      <c r="D19" s="185" t="s">
        <v>28</v>
      </c>
      <c r="E19" s="185" t="s">
        <v>25</v>
      </c>
      <c r="F19" s="185" t="s">
        <v>23</v>
      </c>
      <c r="G19" s="186">
        <f>M19</f>
        <v>19781.6</v>
      </c>
      <c r="H19" s="186" t="e">
        <f>H20+#REF!+H26+#REF!+#REF!+#REF!+H56+#REF!</f>
        <v>#REF!</v>
      </c>
      <c r="I19" s="186" t="e">
        <f>I20+#REF!+I26+#REF!+#REF!+#REF!+I56+#REF!</f>
        <v>#REF!</v>
      </c>
      <c r="J19" s="186" t="e">
        <f>J20+#REF!+J26+#REF!+#REF!+#REF!+J56+#REF!</f>
        <v>#REF!</v>
      </c>
      <c r="K19" s="186" t="e">
        <f>K20+#REF!+K26+#REF!+#REF!+#REF!+K56+#REF!</f>
        <v>#REF!</v>
      </c>
      <c r="L19" s="186" t="e">
        <f>L20+#REF!+L26+#REF!+#REF!+#REF!+L56+#REF!</f>
        <v>#REF!</v>
      </c>
      <c r="M19" s="186">
        <v>19781.6</v>
      </c>
      <c r="N19" s="186">
        <v>18291.5</v>
      </c>
      <c r="O19" s="186">
        <v>1490.1</v>
      </c>
      <c r="P19" s="186" t="e">
        <f>P20+#REF!+P26+#REF!+#REF!+#REF!+P56+#REF!</f>
        <v>#REF!</v>
      </c>
      <c r="Q19" s="186" t="e">
        <f>Q20+#REF!+Q26+#REF!+#REF!+#REF!+Q56+#REF!</f>
        <v>#REF!</v>
      </c>
      <c r="R19" s="186" t="e">
        <f>R20+#REF!+R26+#REF!+#REF!+#REF!+R56+#REF!</f>
        <v>#REF!</v>
      </c>
      <c r="S19" s="187" t="e">
        <f>S20+#REF!+S26+#REF!+#REF!+S56+#REF!</f>
        <v>#REF!</v>
      </c>
      <c r="T19" s="187" t="e">
        <f>T20+#REF!+T26+#REF!+#REF!+T56+#REF!</f>
        <v>#REF!</v>
      </c>
      <c r="U19" s="187" t="e">
        <f>U20+#REF!+U26+#REF!+#REF!+U56+#REF!</f>
        <v>#REF!</v>
      </c>
      <c r="V19" s="187" t="e">
        <f>V20+#REF!+V26+#REF!+#REF!+V56+#REF!</f>
        <v>#REF!</v>
      </c>
      <c r="W19" s="187" t="e">
        <f>W20+#REF!+W26+#REF!+#REF!+W56+#REF!</f>
        <v>#REF!</v>
      </c>
      <c r="X19" s="187" t="e">
        <f>X20+#REF!+X26+#REF!+#REF!+X56+#REF!</f>
        <v>#REF!</v>
      </c>
      <c r="Y19" s="187">
        <f>Y24+Y32+Y42+Y50+Y20</f>
        <v>2241.1</v>
      </c>
      <c r="Z19" s="187">
        <f>Z24+Z32+Z42+Z50+Z20+Z36</f>
        <v>2109.5</v>
      </c>
      <c r="AA19" s="35" t="e">
        <f>AA20+#REF!+AA26+#REF!+#REF!+AA56+#REF!</f>
        <v>#REF!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63">
      <c r="A20" s="207" t="s">
        <v>12</v>
      </c>
      <c r="B20" s="77" t="s">
        <v>140</v>
      </c>
      <c r="C20" s="14" t="s">
        <v>21</v>
      </c>
      <c r="D20" s="14" t="s">
        <v>22</v>
      </c>
      <c r="E20" s="14" t="s">
        <v>25</v>
      </c>
      <c r="F20" s="18" t="s">
        <v>23</v>
      </c>
      <c r="G20" s="19">
        <v>1102.3</v>
      </c>
      <c r="H20" s="19">
        <f>H23</f>
        <v>0</v>
      </c>
      <c r="I20" s="19"/>
      <c r="J20" s="19"/>
      <c r="K20" s="19"/>
      <c r="L20" s="19"/>
      <c r="M20" s="188">
        <v>1102.3</v>
      </c>
      <c r="N20" s="188">
        <v>1102.3</v>
      </c>
      <c r="O20" s="188">
        <v>0</v>
      </c>
      <c r="P20" s="19"/>
      <c r="Q20" s="19"/>
      <c r="R20" s="19"/>
      <c r="S20" s="19">
        <f aca="true" t="shared" si="0" ref="S20:X20">S23</f>
        <v>1109</v>
      </c>
      <c r="T20" s="19">
        <f t="shared" si="0"/>
        <v>982</v>
      </c>
      <c r="U20" s="19">
        <f t="shared" si="0"/>
        <v>763.6</v>
      </c>
      <c r="V20" s="19">
        <f t="shared" si="0"/>
        <v>214.6</v>
      </c>
      <c r="W20" s="19">
        <f t="shared" si="0"/>
        <v>0.7775967413441955</v>
      </c>
      <c r="X20" s="19">
        <f t="shared" si="0"/>
        <v>3.5582479030754897</v>
      </c>
      <c r="Y20" s="19">
        <f aca="true" t="shared" si="1" ref="Y20:Z22">Y21</f>
        <v>825.5</v>
      </c>
      <c r="Z20" s="19">
        <f t="shared" si="1"/>
        <v>756.7</v>
      </c>
      <c r="AA20" s="39" t="e">
        <f>Y20+#REF!+Y26+#REF!+#REF!</f>
        <v>#REF!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47.25">
      <c r="A21" s="79" t="s">
        <v>81</v>
      </c>
      <c r="B21" s="77" t="s">
        <v>140</v>
      </c>
      <c r="C21" s="14" t="s">
        <v>21</v>
      </c>
      <c r="D21" s="14" t="s">
        <v>22</v>
      </c>
      <c r="E21" s="14" t="s">
        <v>82</v>
      </c>
      <c r="F21" s="14" t="s">
        <v>23</v>
      </c>
      <c r="G21" s="17">
        <f aca="true" t="shared" si="2" ref="G21:L21">G20</f>
        <v>1102.3</v>
      </c>
      <c r="H21" s="17">
        <f t="shared" si="2"/>
        <v>1102.3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88">
        <v>1102.3</v>
      </c>
      <c r="N21" s="188">
        <v>1102.3</v>
      </c>
      <c r="O21" s="188">
        <v>0</v>
      </c>
      <c r="P21" s="17">
        <f>P20</f>
        <v>0</v>
      </c>
      <c r="Q21" s="17">
        <f>Q20</f>
        <v>0</v>
      </c>
      <c r="R21" s="17">
        <f>R20</f>
        <v>0</v>
      </c>
      <c r="S21" s="19">
        <f aca="true" t="shared" si="3" ref="S21:X21">S23</f>
        <v>1109</v>
      </c>
      <c r="T21" s="19">
        <f t="shared" si="3"/>
        <v>982</v>
      </c>
      <c r="U21" s="19">
        <f t="shared" si="3"/>
        <v>763.6</v>
      </c>
      <c r="V21" s="19">
        <f t="shared" si="3"/>
        <v>214.6</v>
      </c>
      <c r="W21" s="19">
        <f t="shared" si="3"/>
        <v>0.7775967413441955</v>
      </c>
      <c r="X21" s="19">
        <f t="shared" si="3"/>
        <v>3.5582479030754897</v>
      </c>
      <c r="Y21" s="19">
        <f t="shared" si="1"/>
        <v>825.5</v>
      </c>
      <c r="Z21" s="19">
        <f t="shared" si="1"/>
        <v>756.7</v>
      </c>
      <c r="AA21" s="39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5.75">
      <c r="A22" s="79" t="s">
        <v>13</v>
      </c>
      <c r="B22" s="77" t="s">
        <v>140</v>
      </c>
      <c r="C22" s="14" t="s">
        <v>21</v>
      </c>
      <c r="D22" s="14" t="s">
        <v>22</v>
      </c>
      <c r="E22" s="14" t="s">
        <v>83</v>
      </c>
      <c r="F22" s="14" t="s">
        <v>23</v>
      </c>
      <c r="G22" s="17">
        <f aca="true" t="shared" si="4" ref="G22:L22">G20</f>
        <v>1102.3</v>
      </c>
      <c r="H22" s="17">
        <f t="shared" si="4"/>
        <v>1102.3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17">
        <f t="shared" si="4"/>
        <v>0</v>
      </c>
      <c r="M22" s="188">
        <v>1102.3</v>
      </c>
      <c r="N22" s="188">
        <v>1102.3</v>
      </c>
      <c r="O22" s="188">
        <v>0</v>
      </c>
      <c r="P22" s="17">
        <f>P20</f>
        <v>0</v>
      </c>
      <c r="Q22" s="17">
        <f>Q20</f>
        <v>0</v>
      </c>
      <c r="R22" s="17">
        <f>R20</f>
        <v>0</v>
      </c>
      <c r="S22" s="19">
        <f aca="true" t="shared" si="5" ref="S22:X22">S23</f>
        <v>1109</v>
      </c>
      <c r="T22" s="19">
        <f t="shared" si="5"/>
        <v>982</v>
      </c>
      <c r="U22" s="19">
        <f t="shared" si="5"/>
        <v>763.6</v>
      </c>
      <c r="V22" s="19">
        <f t="shared" si="5"/>
        <v>214.6</v>
      </c>
      <c r="W22" s="19">
        <f t="shared" si="5"/>
        <v>0.7775967413441955</v>
      </c>
      <c r="X22" s="19">
        <f t="shared" si="5"/>
        <v>3.5582479030754897</v>
      </c>
      <c r="Y22" s="19">
        <f t="shared" si="1"/>
        <v>825.5</v>
      </c>
      <c r="Z22" s="19">
        <f t="shared" si="1"/>
        <v>756.7</v>
      </c>
      <c r="AA22" s="39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60">
      <c r="A23" s="131" t="s">
        <v>80</v>
      </c>
      <c r="B23" s="77" t="s">
        <v>140</v>
      </c>
      <c r="C23" s="14" t="s">
        <v>21</v>
      </c>
      <c r="D23" s="14" t="s">
        <v>22</v>
      </c>
      <c r="E23" s="14" t="s">
        <v>83</v>
      </c>
      <c r="F23" s="147">
        <v>121</v>
      </c>
      <c r="G23" s="17">
        <f aca="true" t="shared" si="6" ref="G23:L23">G20</f>
        <v>1102.3</v>
      </c>
      <c r="H23" s="17">
        <f t="shared" si="6"/>
        <v>1102.3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88">
        <v>1102.3</v>
      </c>
      <c r="N23" s="188">
        <v>1102.3</v>
      </c>
      <c r="O23" s="188">
        <v>0</v>
      </c>
      <c r="P23" s="17">
        <f>P20</f>
        <v>0</v>
      </c>
      <c r="Q23" s="17">
        <f>Q20</f>
        <v>0</v>
      </c>
      <c r="R23" s="17">
        <f>R20</f>
        <v>0</v>
      </c>
      <c r="S23" s="17">
        <v>1109</v>
      </c>
      <c r="T23" s="19">
        <f>1109-127</f>
        <v>982</v>
      </c>
      <c r="U23" s="19">
        <v>763.6</v>
      </c>
      <c r="V23" s="19">
        <v>214.6</v>
      </c>
      <c r="W23" s="16">
        <f>U23/T23</f>
        <v>0.7775967413441955</v>
      </c>
      <c r="X23" s="198">
        <f>U23/V23</f>
        <v>3.5582479030754897</v>
      </c>
      <c r="Y23" s="17">
        <v>825.5</v>
      </c>
      <c r="Z23" s="17">
        <v>756.7</v>
      </c>
      <c r="AA23" s="3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94.5">
      <c r="A24" s="146" t="s">
        <v>14</v>
      </c>
      <c r="B24" s="77" t="s">
        <v>140</v>
      </c>
      <c r="C24" s="185" t="s">
        <v>21</v>
      </c>
      <c r="D24" s="185" t="s">
        <v>26</v>
      </c>
      <c r="E24" s="185" t="s">
        <v>25</v>
      </c>
      <c r="F24" s="185" t="s">
        <v>23</v>
      </c>
      <c r="G24" s="17"/>
      <c r="H24" s="17"/>
      <c r="I24" s="17"/>
      <c r="J24" s="17"/>
      <c r="K24" s="17"/>
      <c r="L24" s="17"/>
      <c r="M24" s="188"/>
      <c r="N24" s="188"/>
      <c r="O24" s="188"/>
      <c r="P24" s="17"/>
      <c r="Q24" s="17"/>
      <c r="R24" s="17"/>
      <c r="S24" s="17"/>
      <c r="T24" s="19"/>
      <c r="U24" s="19"/>
      <c r="V24" s="19"/>
      <c r="W24" s="16"/>
      <c r="X24" s="198"/>
      <c r="Y24" s="186">
        <f>Y25</f>
        <v>1371.6</v>
      </c>
      <c r="Z24" s="186">
        <f>Z25</f>
        <v>1275.8</v>
      </c>
      <c r="AA24" s="3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47.25">
      <c r="A25" s="79" t="s">
        <v>126</v>
      </c>
      <c r="B25" s="77" t="s">
        <v>140</v>
      </c>
      <c r="C25" s="14" t="s">
        <v>21</v>
      </c>
      <c r="D25" s="14" t="s">
        <v>26</v>
      </c>
      <c r="E25" s="14" t="s">
        <v>82</v>
      </c>
      <c r="F25" s="18" t="s">
        <v>23</v>
      </c>
      <c r="G25" s="17"/>
      <c r="H25" s="17"/>
      <c r="I25" s="17"/>
      <c r="J25" s="17"/>
      <c r="K25" s="17"/>
      <c r="L25" s="17"/>
      <c r="M25" s="188"/>
      <c r="N25" s="188"/>
      <c r="O25" s="188"/>
      <c r="P25" s="17"/>
      <c r="Q25" s="17"/>
      <c r="R25" s="17"/>
      <c r="S25" s="17"/>
      <c r="T25" s="19"/>
      <c r="U25" s="19"/>
      <c r="V25" s="19"/>
      <c r="W25" s="16"/>
      <c r="X25" s="198"/>
      <c r="Y25" s="17">
        <f>Y26</f>
        <v>1371.6</v>
      </c>
      <c r="Z25" s="17">
        <f>Z26</f>
        <v>1275.8</v>
      </c>
      <c r="AA25" s="39"/>
      <c r="AB25" s="129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47.25">
      <c r="A26" s="79" t="s">
        <v>84</v>
      </c>
      <c r="B26" s="77" t="s">
        <v>140</v>
      </c>
      <c r="C26" s="14" t="s">
        <v>21</v>
      </c>
      <c r="D26" s="14" t="s">
        <v>26</v>
      </c>
      <c r="E26" s="14" t="s">
        <v>85</v>
      </c>
      <c r="F26" s="14" t="s">
        <v>23</v>
      </c>
      <c r="G26" s="189">
        <v>5481.1</v>
      </c>
      <c r="H26" s="189">
        <v>5481.1</v>
      </c>
      <c r="I26" s="189"/>
      <c r="J26" s="189"/>
      <c r="K26" s="189"/>
      <c r="L26" s="189"/>
      <c r="M26" s="186">
        <v>5481.1</v>
      </c>
      <c r="N26" s="186">
        <v>5481.1</v>
      </c>
      <c r="O26" s="186">
        <v>0</v>
      </c>
      <c r="P26" s="189">
        <v>449.8</v>
      </c>
      <c r="Q26" s="189">
        <v>449.8</v>
      </c>
      <c r="R26" s="189"/>
      <c r="S26" s="189">
        <f aca="true" t="shared" si="7" ref="S26:X26">S30</f>
        <v>3924</v>
      </c>
      <c r="T26" s="189">
        <f t="shared" si="7"/>
        <v>4081</v>
      </c>
      <c r="U26" s="189">
        <f t="shared" si="7"/>
        <v>3321</v>
      </c>
      <c r="V26" s="189">
        <f t="shared" si="7"/>
        <v>694.4</v>
      </c>
      <c r="W26" s="189">
        <f t="shared" si="7"/>
        <v>0.8137711345258515</v>
      </c>
      <c r="X26" s="189">
        <f t="shared" si="7"/>
        <v>4.782546082949309</v>
      </c>
      <c r="Y26" s="19">
        <f>Y27+Y28+Y30+Y31+Y29</f>
        <v>1371.6</v>
      </c>
      <c r="Z26" s="19">
        <f>Z27+Z28+Z30+Z31+Z29</f>
        <v>1275.8</v>
      </c>
      <c r="AA26" s="39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60">
      <c r="A27" s="131" t="s">
        <v>80</v>
      </c>
      <c r="B27" s="77" t="s">
        <v>140</v>
      </c>
      <c r="C27" s="14" t="s">
        <v>21</v>
      </c>
      <c r="D27" s="14" t="s">
        <v>26</v>
      </c>
      <c r="E27" s="14" t="s">
        <v>85</v>
      </c>
      <c r="F27" s="14" t="s">
        <v>59</v>
      </c>
      <c r="G27" s="19">
        <f aca="true" t="shared" si="8" ref="G27:L27">G26</f>
        <v>5481.1</v>
      </c>
      <c r="H27" s="19">
        <f t="shared" si="8"/>
        <v>5481.1</v>
      </c>
      <c r="I27" s="19">
        <f t="shared" si="8"/>
        <v>0</v>
      </c>
      <c r="J27" s="19">
        <f t="shared" si="8"/>
        <v>0</v>
      </c>
      <c r="K27" s="19">
        <f t="shared" si="8"/>
        <v>0</v>
      </c>
      <c r="L27" s="19">
        <f t="shared" si="8"/>
        <v>0</v>
      </c>
      <c r="M27" s="188">
        <v>5481.1</v>
      </c>
      <c r="N27" s="188">
        <v>5481.1</v>
      </c>
      <c r="O27" s="188">
        <v>0</v>
      </c>
      <c r="P27" s="19">
        <f>P26</f>
        <v>449.8</v>
      </c>
      <c r="Q27" s="19">
        <f>Q26</f>
        <v>449.8</v>
      </c>
      <c r="R27" s="19">
        <f>R26</f>
        <v>0</v>
      </c>
      <c r="S27" s="19">
        <f aca="true" t="shared" si="9" ref="S27:X27">S30</f>
        <v>3924</v>
      </c>
      <c r="T27" s="19">
        <f t="shared" si="9"/>
        <v>4081</v>
      </c>
      <c r="U27" s="19">
        <f t="shared" si="9"/>
        <v>3321</v>
      </c>
      <c r="V27" s="19">
        <f t="shared" si="9"/>
        <v>694.4</v>
      </c>
      <c r="W27" s="19">
        <f t="shared" si="9"/>
        <v>0.8137711345258515</v>
      </c>
      <c r="X27" s="19">
        <f t="shared" si="9"/>
        <v>4.782546082949309</v>
      </c>
      <c r="Y27" s="17">
        <v>1149.5</v>
      </c>
      <c r="Z27" s="17">
        <v>1053.7</v>
      </c>
      <c r="AA27" s="3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66">
      <c r="A28" s="208" t="s">
        <v>86</v>
      </c>
      <c r="B28" s="77" t="s">
        <v>140</v>
      </c>
      <c r="C28" s="14" t="s">
        <v>21</v>
      </c>
      <c r="D28" s="14" t="s">
        <v>26</v>
      </c>
      <c r="E28" s="14" t="s">
        <v>85</v>
      </c>
      <c r="F28" s="14" t="s">
        <v>60</v>
      </c>
      <c r="G28" s="17">
        <f aca="true" t="shared" si="10" ref="G28:L28">G26</f>
        <v>5481.1</v>
      </c>
      <c r="H28" s="17">
        <f t="shared" si="10"/>
        <v>5481.1</v>
      </c>
      <c r="I28" s="17">
        <f t="shared" si="10"/>
        <v>0</v>
      </c>
      <c r="J28" s="17">
        <f t="shared" si="10"/>
        <v>0</v>
      </c>
      <c r="K28" s="17">
        <f t="shared" si="10"/>
        <v>0</v>
      </c>
      <c r="L28" s="17">
        <f t="shared" si="10"/>
        <v>0</v>
      </c>
      <c r="M28" s="188">
        <v>5481.1</v>
      </c>
      <c r="N28" s="188">
        <v>5481.1</v>
      </c>
      <c r="O28" s="188">
        <v>0</v>
      </c>
      <c r="P28" s="17">
        <f>P26</f>
        <v>449.8</v>
      </c>
      <c r="Q28" s="17">
        <f>Q26</f>
        <v>449.8</v>
      </c>
      <c r="R28" s="17">
        <f>R26</f>
        <v>0</v>
      </c>
      <c r="S28" s="19">
        <f aca="true" t="shared" si="11" ref="S28:X28">S30</f>
        <v>3924</v>
      </c>
      <c r="T28" s="19">
        <f t="shared" si="11"/>
        <v>4081</v>
      </c>
      <c r="U28" s="19">
        <f t="shared" si="11"/>
        <v>3321</v>
      </c>
      <c r="V28" s="19">
        <f t="shared" si="11"/>
        <v>694.4</v>
      </c>
      <c r="W28" s="19">
        <f t="shared" si="11"/>
        <v>0.8137711345258515</v>
      </c>
      <c r="X28" s="19">
        <f t="shared" si="11"/>
        <v>4.782546082949309</v>
      </c>
      <c r="Y28" s="17">
        <v>1</v>
      </c>
      <c r="Z28" s="17">
        <v>1</v>
      </c>
      <c r="AA28" s="39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45">
      <c r="A29" s="131" t="s">
        <v>87</v>
      </c>
      <c r="B29" s="77" t="s">
        <v>140</v>
      </c>
      <c r="C29" s="14" t="s">
        <v>21</v>
      </c>
      <c r="D29" s="14" t="s">
        <v>26</v>
      </c>
      <c r="E29" s="14" t="s">
        <v>85</v>
      </c>
      <c r="F29" s="14" t="s">
        <v>61</v>
      </c>
      <c r="G29" s="17"/>
      <c r="H29" s="17"/>
      <c r="I29" s="17"/>
      <c r="J29" s="17"/>
      <c r="K29" s="17"/>
      <c r="L29" s="17"/>
      <c r="M29" s="188"/>
      <c r="N29" s="188"/>
      <c r="O29" s="188"/>
      <c r="P29" s="17"/>
      <c r="Q29" s="17"/>
      <c r="R29" s="17"/>
      <c r="S29" s="19"/>
      <c r="T29" s="19"/>
      <c r="U29" s="19"/>
      <c r="V29" s="19"/>
      <c r="W29" s="19"/>
      <c r="X29" s="19"/>
      <c r="Y29" s="17">
        <v>210.1</v>
      </c>
      <c r="Z29" s="17">
        <v>210.1</v>
      </c>
      <c r="AA29" s="39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30">
      <c r="A30" s="209" t="s">
        <v>57</v>
      </c>
      <c r="B30" s="77" t="s">
        <v>140</v>
      </c>
      <c r="C30" s="14" t="s">
        <v>21</v>
      </c>
      <c r="D30" s="14" t="s">
        <v>26</v>
      </c>
      <c r="E30" s="14" t="s">
        <v>85</v>
      </c>
      <c r="F30" s="14" t="s">
        <v>62</v>
      </c>
      <c r="G30" s="17">
        <f aca="true" t="shared" si="12" ref="G30:L30">G26</f>
        <v>5481.1</v>
      </c>
      <c r="H30" s="17">
        <f t="shared" si="12"/>
        <v>5481.1</v>
      </c>
      <c r="I30" s="17">
        <f t="shared" si="12"/>
        <v>0</v>
      </c>
      <c r="J30" s="17">
        <f t="shared" si="12"/>
        <v>0</v>
      </c>
      <c r="K30" s="17">
        <f t="shared" si="12"/>
        <v>0</v>
      </c>
      <c r="L30" s="17">
        <f t="shared" si="12"/>
        <v>0</v>
      </c>
      <c r="M30" s="188">
        <v>5481.1</v>
      </c>
      <c r="N30" s="188">
        <v>5481.1</v>
      </c>
      <c r="O30" s="188">
        <v>0</v>
      </c>
      <c r="P30" s="17">
        <f>P26</f>
        <v>449.8</v>
      </c>
      <c r="Q30" s="17">
        <f>Q26</f>
        <v>449.8</v>
      </c>
      <c r="R30" s="17">
        <f>R26</f>
        <v>0</v>
      </c>
      <c r="S30" s="17">
        <v>3924</v>
      </c>
      <c r="T30" s="19">
        <f>3703+221+157</f>
        <v>4081</v>
      </c>
      <c r="U30" s="19">
        <v>3321</v>
      </c>
      <c r="V30" s="19">
        <v>694.4</v>
      </c>
      <c r="W30" s="16">
        <f>U30/T30</f>
        <v>0.8137711345258515</v>
      </c>
      <c r="X30" s="198">
        <f>U30/V30</f>
        <v>4.782546082949309</v>
      </c>
      <c r="Y30" s="17">
        <v>6</v>
      </c>
      <c r="Z30" s="17">
        <v>6</v>
      </c>
      <c r="AA30" s="39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30">
      <c r="A31" s="131" t="s">
        <v>88</v>
      </c>
      <c r="B31" s="77" t="s">
        <v>140</v>
      </c>
      <c r="C31" s="14" t="s">
        <v>21</v>
      </c>
      <c r="D31" s="14" t="s">
        <v>26</v>
      </c>
      <c r="E31" s="14" t="s">
        <v>85</v>
      </c>
      <c r="F31" s="14" t="s">
        <v>63</v>
      </c>
      <c r="G31" s="17"/>
      <c r="H31" s="17"/>
      <c r="I31" s="17"/>
      <c r="J31" s="17"/>
      <c r="K31" s="17"/>
      <c r="L31" s="17"/>
      <c r="M31" s="188"/>
      <c r="N31" s="188"/>
      <c r="O31" s="188"/>
      <c r="P31" s="17"/>
      <c r="Q31" s="17"/>
      <c r="R31" s="17"/>
      <c r="S31" s="17"/>
      <c r="T31" s="19"/>
      <c r="U31" s="19"/>
      <c r="V31" s="19"/>
      <c r="W31" s="16"/>
      <c r="X31" s="198"/>
      <c r="Y31" s="17">
        <v>5</v>
      </c>
      <c r="Z31" s="17">
        <v>5</v>
      </c>
      <c r="AA31" s="39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78.75">
      <c r="A32" s="56" t="s">
        <v>15</v>
      </c>
      <c r="B32" s="77" t="s">
        <v>140</v>
      </c>
      <c r="C32" s="37" t="s">
        <v>21</v>
      </c>
      <c r="D32" s="37" t="s">
        <v>27</v>
      </c>
      <c r="E32" s="37" t="s">
        <v>25</v>
      </c>
      <c r="F32" s="37" t="s">
        <v>23</v>
      </c>
      <c r="G32" s="17"/>
      <c r="H32" s="17"/>
      <c r="I32" s="17"/>
      <c r="J32" s="17"/>
      <c r="K32" s="17"/>
      <c r="L32" s="17"/>
      <c r="M32" s="188"/>
      <c r="N32" s="188"/>
      <c r="O32" s="188"/>
      <c r="P32" s="17"/>
      <c r="Q32" s="17"/>
      <c r="R32" s="17"/>
      <c r="S32" s="17"/>
      <c r="T32" s="19"/>
      <c r="U32" s="19"/>
      <c r="V32" s="19"/>
      <c r="W32" s="16"/>
      <c r="X32" s="198"/>
      <c r="Y32" s="189">
        <f aca="true" t="shared" si="13" ref="Y32:Z34">Y33</f>
        <v>30</v>
      </c>
      <c r="Z32" s="189">
        <f t="shared" si="13"/>
        <v>30</v>
      </c>
      <c r="AA32" s="39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47.25">
      <c r="A33" s="79" t="s">
        <v>89</v>
      </c>
      <c r="B33" s="77" t="s">
        <v>140</v>
      </c>
      <c r="C33" s="14" t="s">
        <v>21</v>
      </c>
      <c r="D33" s="14" t="s">
        <v>27</v>
      </c>
      <c r="E33" s="14" t="s">
        <v>82</v>
      </c>
      <c r="F33" s="18" t="s">
        <v>23</v>
      </c>
      <c r="G33" s="17"/>
      <c r="H33" s="17"/>
      <c r="I33" s="17"/>
      <c r="J33" s="17"/>
      <c r="K33" s="17"/>
      <c r="L33" s="17"/>
      <c r="M33" s="188"/>
      <c r="N33" s="188"/>
      <c r="O33" s="188"/>
      <c r="P33" s="17"/>
      <c r="Q33" s="17"/>
      <c r="R33" s="17"/>
      <c r="S33" s="17"/>
      <c r="T33" s="19"/>
      <c r="U33" s="19"/>
      <c r="V33" s="19"/>
      <c r="W33" s="16"/>
      <c r="X33" s="198"/>
      <c r="Y33" s="17">
        <f t="shared" si="13"/>
        <v>30</v>
      </c>
      <c r="Z33" s="17">
        <f t="shared" si="13"/>
        <v>30</v>
      </c>
      <c r="AA33" s="39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78.75">
      <c r="A34" s="79" t="s">
        <v>141</v>
      </c>
      <c r="B34" s="77" t="s">
        <v>140</v>
      </c>
      <c r="C34" s="14" t="s">
        <v>21</v>
      </c>
      <c r="D34" s="14" t="s">
        <v>27</v>
      </c>
      <c r="E34" s="18" t="s">
        <v>149</v>
      </c>
      <c r="F34" s="190" t="s">
        <v>23</v>
      </c>
      <c r="G34" s="17"/>
      <c r="H34" s="17"/>
      <c r="I34" s="17"/>
      <c r="J34" s="17"/>
      <c r="K34" s="17"/>
      <c r="L34" s="17"/>
      <c r="M34" s="188"/>
      <c r="N34" s="188"/>
      <c r="O34" s="188"/>
      <c r="P34" s="17"/>
      <c r="Q34" s="17"/>
      <c r="R34" s="17"/>
      <c r="S34" s="17"/>
      <c r="T34" s="19"/>
      <c r="U34" s="19"/>
      <c r="V34" s="19"/>
      <c r="W34" s="16"/>
      <c r="X34" s="198"/>
      <c r="Y34" s="19">
        <f t="shared" si="13"/>
        <v>30</v>
      </c>
      <c r="Z34" s="19">
        <f t="shared" si="13"/>
        <v>30</v>
      </c>
      <c r="AA34" s="39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31.5">
      <c r="A35" s="78" t="s">
        <v>64</v>
      </c>
      <c r="B35" s="77" t="s">
        <v>140</v>
      </c>
      <c r="C35" s="14" t="s">
        <v>21</v>
      </c>
      <c r="D35" s="14" t="s">
        <v>27</v>
      </c>
      <c r="E35" s="18" t="s">
        <v>149</v>
      </c>
      <c r="F35" s="191" t="s">
        <v>65</v>
      </c>
      <c r="G35" s="17"/>
      <c r="H35" s="17"/>
      <c r="I35" s="17"/>
      <c r="J35" s="17"/>
      <c r="K35" s="17"/>
      <c r="L35" s="17"/>
      <c r="M35" s="188"/>
      <c r="N35" s="188"/>
      <c r="O35" s="188"/>
      <c r="P35" s="17"/>
      <c r="Q35" s="17"/>
      <c r="R35" s="17"/>
      <c r="S35" s="17"/>
      <c r="T35" s="19"/>
      <c r="U35" s="19"/>
      <c r="V35" s="19"/>
      <c r="W35" s="16"/>
      <c r="X35" s="198"/>
      <c r="Y35" s="17">
        <v>30</v>
      </c>
      <c r="Z35" s="17">
        <v>30</v>
      </c>
      <c r="AA35" s="39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31.5">
      <c r="A36" s="110" t="s">
        <v>136</v>
      </c>
      <c r="B36" s="77" t="s">
        <v>140</v>
      </c>
      <c r="C36" s="75" t="s">
        <v>21</v>
      </c>
      <c r="D36" s="75" t="s">
        <v>133</v>
      </c>
      <c r="E36" s="168" t="s">
        <v>25</v>
      </c>
      <c r="F36" s="192" t="s">
        <v>23</v>
      </c>
      <c r="G36" s="82"/>
      <c r="H36" s="82"/>
      <c r="I36" s="82"/>
      <c r="J36" s="82"/>
      <c r="K36" s="82"/>
      <c r="L36" s="82"/>
      <c r="M36" s="193"/>
      <c r="N36" s="193"/>
      <c r="O36" s="193"/>
      <c r="P36" s="82"/>
      <c r="Q36" s="82"/>
      <c r="R36" s="82"/>
      <c r="S36" s="82"/>
      <c r="T36" s="153"/>
      <c r="U36" s="153"/>
      <c r="V36" s="153"/>
      <c r="W36" s="90"/>
      <c r="X36" s="203"/>
      <c r="Y36" s="82">
        <f>Y37</f>
        <v>0</v>
      </c>
      <c r="Z36" s="82">
        <f>Z37</f>
        <v>40</v>
      </c>
      <c r="AA36" s="39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47.25">
      <c r="A37" s="109" t="s">
        <v>143</v>
      </c>
      <c r="B37" s="77" t="s">
        <v>140</v>
      </c>
      <c r="C37" s="14" t="s">
        <v>21</v>
      </c>
      <c r="D37" s="14" t="s">
        <v>133</v>
      </c>
      <c r="E37" s="18" t="s">
        <v>82</v>
      </c>
      <c r="F37" s="190" t="s">
        <v>23</v>
      </c>
      <c r="G37" s="17"/>
      <c r="H37" s="17"/>
      <c r="I37" s="17"/>
      <c r="J37" s="17"/>
      <c r="K37" s="17"/>
      <c r="L37" s="17"/>
      <c r="M37" s="188"/>
      <c r="N37" s="188"/>
      <c r="O37" s="188"/>
      <c r="P37" s="17"/>
      <c r="Q37" s="17"/>
      <c r="R37" s="17"/>
      <c r="S37" s="17"/>
      <c r="T37" s="19"/>
      <c r="U37" s="19"/>
      <c r="V37" s="19"/>
      <c r="W37" s="16"/>
      <c r="X37" s="198"/>
      <c r="Y37" s="17">
        <f>Y38+Y40</f>
        <v>0</v>
      </c>
      <c r="Z37" s="17">
        <f>Z38+Z40</f>
        <v>40</v>
      </c>
      <c r="AA37" s="39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54" customHeight="1">
      <c r="A38" s="78" t="s">
        <v>144</v>
      </c>
      <c r="B38" s="77" t="s">
        <v>140</v>
      </c>
      <c r="C38" s="14" t="s">
        <v>21</v>
      </c>
      <c r="D38" s="14" t="s">
        <v>133</v>
      </c>
      <c r="E38" s="18" t="s">
        <v>134</v>
      </c>
      <c r="F38" s="191" t="s">
        <v>23</v>
      </c>
      <c r="G38" s="17"/>
      <c r="H38" s="17"/>
      <c r="I38" s="17"/>
      <c r="J38" s="17"/>
      <c r="K38" s="17"/>
      <c r="L38" s="17"/>
      <c r="M38" s="188"/>
      <c r="N38" s="188"/>
      <c r="O38" s="188"/>
      <c r="P38" s="17"/>
      <c r="Q38" s="17"/>
      <c r="R38" s="17"/>
      <c r="S38" s="17"/>
      <c r="T38" s="19"/>
      <c r="U38" s="19"/>
      <c r="V38" s="19"/>
      <c r="W38" s="16"/>
      <c r="X38" s="198"/>
      <c r="Y38" s="17"/>
      <c r="Z38" s="17">
        <f>Z39</f>
        <v>20</v>
      </c>
      <c r="AA38" s="39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25.5" customHeight="1">
      <c r="A39" s="131" t="s">
        <v>87</v>
      </c>
      <c r="B39" s="77" t="s">
        <v>140</v>
      </c>
      <c r="C39" s="14" t="s">
        <v>21</v>
      </c>
      <c r="D39" s="14" t="s">
        <v>133</v>
      </c>
      <c r="E39" s="18" t="s">
        <v>134</v>
      </c>
      <c r="F39" s="191" t="s">
        <v>61</v>
      </c>
      <c r="G39" s="17"/>
      <c r="H39" s="17"/>
      <c r="I39" s="17"/>
      <c r="J39" s="17"/>
      <c r="K39" s="17"/>
      <c r="L39" s="17"/>
      <c r="M39" s="188"/>
      <c r="N39" s="188"/>
      <c r="O39" s="188"/>
      <c r="P39" s="17"/>
      <c r="Q39" s="17"/>
      <c r="R39" s="17"/>
      <c r="S39" s="17"/>
      <c r="T39" s="19"/>
      <c r="U39" s="19"/>
      <c r="V39" s="19"/>
      <c r="W39" s="16"/>
      <c r="X39" s="198"/>
      <c r="Y39" s="17"/>
      <c r="Z39" s="17">
        <v>20</v>
      </c>
      <c r="AA39" s="3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31.5">
      <c r="A40" s="78" t="s">
        <v>145</v>
      </c>
      <c r="B40" s="77" t="s">
        <v>140</v>
      </c>
      <c r="C40" s="14" t="s">
        <v>21</v>
      </c>
      <c r="D40" s="14" t="s">
        <v>133</v>
      </c>
      <c r="E40" s="18" t="s">
        <v>135</v>
      </c>
      <c r="F40" s="191" t="s">
        <v>23</v>
      </c>
      <c r="G40" s="17"/>
      <c r="H40" s="17"/>
      <c r="I40" s="17"/>
      <c r="J40" s="17"/>
      <c r="K40" s="17"/>
      <c r="L40" s="17"/>
      <c r="M40" s="188"/>
      <c r="N40" s="188"/>
      <c r="O40" s="188"/>
      <c r="P40" s="17"/>
      <c r="Q40" s="17"/>
      <c r="R40" s="17"/>
      <c r="S40" s="17"/>
      <c r="T40" s="19"/>
      <c r="U40" s="19"/>
      <c r="V40" s="19"/>
      <c r="W40" s="16"/>
      <c r="X40" s="198"/>
      <c r="Y40" s="17"/>
      <c r="Z40" s="17">
        <f>Z41</f>
        <v>20</v>
      </c>
      <c r="AA40" s="3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45">
      <c r="A41" s="131" t="s">
        <v>87</v>
      </c>
      <c r="B41" s="77" t="s">
        <v>140</v>
      </c>
      <c r="C41" s="14" t="s">
        <v>21</v>
      </c>
      <c r="D41" s="14" t="s">
        <v>133</v>
      </c>
      <c r="E41" s="18" t="s">
        <v>135</v>
      </c>
      <c r="F41" s="191" t="s">
        <v>61</v>
      </c>
      <c r="G41" s="17"/>
      <c r="H41" s="17"/>
      <c r="I41" s="17"/>
      <c r="J41" s="17"/>
      <c r="K41" s="17"/>
      <c r="L41" s="17"/>
      <c r="M41" s="188"/>
      <c r="N41" s="188"/>
      <c r="O41" s="188"/>
      <c r="P41" s="17"/>
      <c r="Q41" s="17"/>
      <c r="R41" s="17"/>
      <c r="S41" s="17"/>
      <c r="T41" s="19"/>
      <c r="U41" s="19"/>
      <c r="V41" s="19"/>
      <c r="W41" s="16"/>
      <c r="X41" s="198"/>
      <c r="Y41" s="17"/>
      <c r="Z41" s="17">
        <v>20</v>
      </c>
      <c r="AA41" s="3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5.75">
      <c r="A42" s="56" t="s">
        <v>16</v>
      </c>
      <c r="B42" s="77" t="s">
        <v>140</v>
      </c>
      <c r="C42" s="37" t="s">
        <v>21</v>
      </c>
      <c r="D42" s="37" t="s">
        <v>2</v>
      </c>
      <c r="E42" s="37" t="s">
        <v>25</v>
      </c>
      <c r="F42" s="37" t="s">
        <v>23</v>
      </c>
      <c r="G42" s="17"/>
      <c r="H42" s="17"/>
      <c r="I42" s="17"/>
      <c r="J42" s="17"/>
      <c r="K42" s="17"/>
      <c r="L42" s="17"/>
      <c r="M42" s="188"/>
      <c r="N42" s="188"/>
      <c r="O42" s="188"/>
      <c r="P42" s="17"/>
      <c r="Q42" s="17"/>
      <c r="R42" s="17"/>
      <c r="S42" s="17"/>
      <c r="T42" s="19"/>
      <c r="U42" s="19"/>
      <c r="V42" s="19"/>
      <c r="W42" s="16"/>
      <c r="X42" s="198"/>
      <c r="Y42" s="189">
        <f aca="true" t="shared" si="14" ref="Y42:Z44">Y43</f>
        <v>4</v>
      </c>
      <c r="Z42" s="189">
        <f t="shared" si="14"/>
        <v>2</v>
      </c>
      <c r="AA42" s="39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47.25">
      <c r="A43" s="109" t="s">
        <v>90</v>
      </c>
      <c r="B43" s="77" t="s">
        <v>140</v>
      </c>
      <c r="C43" s="14" t="s">
        <v>21</v>
      </c>
      <c r="D43" s="14" t="s">
        <v>2</v>
      </c>
      <c r="E43" s="14" t="s">
        <v>82</v>
      </c>
      <c r="F43" s="14" t="s">
        <v>23</v>
      </c>
      <c r="G43" s="17"/>
      <c r="H43" s="17"/>
      <c r="I43" s="17"/>
      <c r="J43" s="17"/>
      <c r="K43" s="17"/>
      <c r="L43" s="17"/>
      <c r="M43" s="188"/>
      <c r="N43" s="188"/>
      <c r="O43" s="188"/>
      <c r="P43" s="17"/>
      <c r="Q43" s="17"/>
      <c r="R43" s="17"/>
      <c r="S43" s="17"/>
      <c r="T43" s="19"/>
      <c r="U43" s="19"/>
      <c r="V43" s="19"/>
      <c r="W43" s="16"/>
      <c r="X43" s="198"/>
      <c r="Y43" s="19">
        <f t="shared" si="14"/>
        <v>4</v>
      </c>
      <c r="Z43" s="19">
        <f t="shared" si="14"/>
        <v>2</v>
      </c>
      <c r="AA43" s="39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31.5">
      <c r="A44" s="54" t="s">
        <v>91</v>
      </c>
      <c r="B44" s="77" t="s">
        <v>140</v>
      </c>
      <c r="C44" s="14" t="s">
        <v>21</v>
      </c>
      <c r="D44" s="14" t="s">
        <v>2</v>
      </c>
      <c r="E44" s="14" t="s">
        <v>92</v>
      </c>
      <c r="F44" s="14" t="s">
        <v>23</v>
      </c>
      <c r="G44" s="17"/>
      <c r="H44" s="17"/>
      <c r="I44" s="17"/>
      <c r="J44" s="17"/>
      <c r="K44" s="17"/>
      <c r="L44" s="17"/>
      <c r="M44" s="188"/>
      <c r="N44" s="188"/>
      <c r="O44" s="188"/>
      <c r="P44" s="17"/>
      <c r="Q44" s="17"/>
      <c r="R44" s="17"/>
      <c r="S44" s="17"/>
      <c r="T44" s="19"/>
      <c r="U44" s="19"/>
      <c r="V44" s="19"/>
      <c r="W44" s="16"/>
      <c r="X44" s="198"/>
      <c r="Y44" s="19">
        <f t="shared" si="14"/>
        <v>4</v>
      </c>
      <c r="Z44" s="19">
        <f t="shared" si="14"/>
        <v>2</v>
      </c>
      <c r="AA44" s="39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47.25">
      <c r="A45" s="55" t="s">
        <v>132</v>
      </c>
      <c r="B45" s="77" t="s">
        <v>140</v>
      </c>
      <c r="C45" s="14" t="s">
        <v>21</v>
      </c>
      <c r="D45" s="14" t="s">
        <v>2</v>
      </c>
      <c r="E45" s="14" t="s">
        <v>150</v>
      </c>
      <c r="F45" s="14" t="s">
        <v>23</v>
      </c>
      <c r="G45" s="17"/>
      <c r="H45" s="17"/>
      <c r="I45" s="17"/>
      <c r="J45" s="17"/>
      <c r="K45" s="17"/>
      <c r="L45" s="17"/>
      <c r="M45" s="188"/>
      <c r="N45" s="188"/>
      <c r="O45" s="188"/>
      <c r="P45" s="17"/>
      <c r="Q45" s="17"/>
      <c r="R45" s="17"/>
      <c r="S45" s="17"/>
      <c r="T45" s="19"/>
      <c r="U45" s="19"/>
      <c r="V45" s="19"/>
      <c r="W45" s="16"/>
      <c r="X45" s="198"/>
      <c r="Y45" s="19">
        <f>Y46+Y48</f>
        <v>4</v>
      </c>
      <c r="Z45" s="19">
        <f>Z46+Z48</f>
        <v>2</v>
      </c>
      <c r="AA45" s="39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78.75">
      <c r="A46" s="55" t="s">
        <v>130</v>
      </c>
      <c r="B46" s="77" t="s">
        <v>140</v>
      </c>
      <c r="C46" s="14" t="s">
        <v>21</v>
      </c>
      <c r="D46" s="14" t="s">
        <v>2</v>
      </c>
      <c r="E46" s="14" t="s">
        <v>151</v>
      </c>
      <c r="F46" s="14" t="s">
        <v>23</v>
      </c>
      <c r="G46" s="17"/>
      <c r="H46" s="17"/>
      <c r="I46" s="17"/>
      <c r="J46" s="17"/>
      <c r="K46" s="17"/>
      <c r="L46" s="17"/>
      <c r="M46" s="188"/>
      <c r="N46" s="188"/>
      <c r="O46" s="188"/>
      <c r="P46" s="17"/>
      <c r="Q46" s="17"/>
      <c r="R46" s="17"/>
      <c r="S46" s="17"/>
      <c r="T46" s="19"/>
      <c r="U46" s="19"/>
      <c r="V46" s="19"/>
      <c r="W46" s="16"/>
      <c r="X46" s="198"/>
      <c r="Y46" s="19">
        <f>Y47</f>
        <v>2</v>
      </c>
      <c r="Z46" s="19">
        <f>Z47</f>
        <v>1</v>
      </c>
      <c r="AA46" s="39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31.5">
      <c r="A47" s="55" t="s">
        <v>66</v>
      </c>
      <c r="B47" s="77" t="s">
        <v>140</v>
      </c>
      <c r="C47" s="14" t="s">
        <v>21</v>
      </c>
      <c r="D47" s="14" t="s">
        <v>2</v>
      </c>
      <c r="E47" s="14" t="s">
        <v>151</v>
      </c>
      <c r="F47" s="14" t="s">
        <v>67</v>
      </c>
      <c r="G47" s="189">
        <v>3868.9</v>
      </c>
      <c r="H47" s="189">
        <v>3820</v>
      </c>
      <c r="I47" s="189">
        <v>48.9</v>
      </c>
      <c r="J47" s="189"/>
      <c r="K47" s="189"/>
      <c r="L47" s="189"/>
      <c r="M47" s="186">
        <v>3868.9</v>
      </c>
      <c r="N47" s="186">
        <v>3820</v>
      </c>
      <c r="O47" s="186">
        <v>48.9</v>
      </c>
      <c r="P47" s="189">
        <v>111</v>
      </c>
      <c r="Q47" s="189">
        <v>111</v>
      </c>
      <c r="R47" s="189"/>
      <c r="S47" s="189" t="e">
        <f>S50+#REF!</f>
        <v>#REF!</v>
      </c>
      <c r="T47" s="189" t="e">
        <f>T50+#REF!</f>
        <v>#REF!</v>
      </c>
      <c r="U47" s="189" t="e">
        <f>U50+#REF!</f>
        <v>#REF!</v>
      </c>
      <c r="V47" s="189" t="e">
        <f>V50+#REF!</f>
        <v>#REF!</v>
      </c>
      <c r="W47" s="189" t="e">
        <f>W50+#REF!</f>
        <v>#REF!</v>
      </c>
      <c r="X47" s="189" t="e">
        <f>X50+#REF!</f>
        <v>#REF!</v>
      </c>
      <c r="Y47" s="19">
        <v>2</v>
      </c>
      <c r="Z47" s="19">
        <v>1</v>
      </c>
      <c r="AA47" s="39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6">
      <c r="A48" s="55" t="s">
        <v>131</v>
      </c>
      <c r="B48" s="77" t="s">
        <v>140</v>
      </c>
      <c r="C48" s="14" t="s">
        <v>21</v>
      </c>
      <c r="D48" s="14" t="s">
        <v>2</v>
      </c>
      <c r="E48" s="14" t="s">
        <v>152</v>
      </c>
      <c r="F48" s="14" t="s">
        <v>23</v>
      </c>
      <c r="G48" s="194" t="e">
        <f>G50+#REF!</f>
        <v>#REF!</v>
      </c>
      <c r="H48" s="194" t="e">
        <f>H50+#REF!</f>
        <v>#REF!</v>
      </c>
      <c r="I48" s="194" t="e">
        <f>I50+#REF!</f>
        <v>#REF!</v>
      </c>
      <c r="J48" s="17">
        <f>J47</f>
        <v>0</v>
      </c>
      <c r="K48" s="17">
        <f>K47</f>
        <v>0</v>
      </c>
      <c r="L48" s="17">
        <f>L47</f>
        <v>0</v>
      </c>
      <c r="M48" s="188">
        <v>3868.9</v>
      </c>
      <c r="N48" s="188">
        <v>3820</v>
      </c>
      <c r="O48" s="188">
        <v>48.9</v>
      </c>
      <c r="P48" s="17">
        <f>P47</f>
        <v>111</v>
      </c>
      <c r="Q48" s="17">
        <f>Q47</f>
        <v>111</v>
      </c>
      <c r="R48" s="17">
        <f>R47</f>
        <v>0</v>
      </c>
      <c r="S48" s="19">
        <f aca="true" t="shared" si="15" ref="S48:X48">S50</f>
        <v>3661</v>
      </c>
      <c r="T48" s="19">
        <f t="shared" si="15"/>
        <v>3728</v>
      </c>
      <c r="U48" s="19">
        <f t="shared" si="15"/>
        <v>2798.1</v>
      </c>
      <c r="V48" s="19">
        <f t="shared" si="15"/>
        <v>724.6</v>
      </c>
      <c r="W48" s="19">
        <f t="shared" si="15"/>
        <v>0.7505633047210301</v>
      </c>
      <c r="X48" s="19">
        <f t="shared" si="15"/>
        <v>3.861578802097709</v>
      </c>
      <c r="Y48" s="195">
        <f>Y49</f>
        <v>2</v>
      </c>
      <c r="Z48" s="195">
        <f>Z49</f>
        <v>1</v>
      </c>
      <c r="AA48" s="39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31.5">
      <c r="A49" s="55" t="s">
        <v>66</v>
      </c>
      <c r="B49" s="77" t="s">
        <v>140</v>
      </c>
      <c r="C49" s="14" t="s">
        <v>21</v>
      </c>
      <c r="D49" s="14" t="s">
        <v>2</v>
      </c>
      <c r="E49" s="14" t="s">
        <v>152</v>
      </c>
      <c r="F49" s="14" t="s">
        <v>67</v>
      </c>
      <c r="G49" s="194">
        <f>G50</f>
        <v>16.1</v>
      </c>
      <c r="H49" s="194">
        <f>H50</f>
        <v>16.1</v>
      </c>
      <c r="I49" s="194">
        <f>I50</f>
        <v>0</v>
      </c>
      <c r="J49" s="17">
        <f>J47</f>
        <v>0</v>
      </c>
      <c r="K49" s="17">
        <f>K47</f>
        <v>0</v>
      </c>
      <c r="L49" s="17">
        <f>L47</f>
        <v>0</v>
      </c>
      <c r="M49" s="188">
        <v>3868.9</v>
      </c>
      <c r="N49" s="188">
        <v>3820</v>
      </c>
      <c r="O49" s="188">
        <v>48.9</v>
      </c>
      <c r="P49" s="17">
        <f>P47</f>
        <v>111</v>
      </c>
      <c r="Q49" s="17">
        <f>Q47</f>
        <v>111</v>
      </c>
      <c r="R49" s="17">
        <f>R47</f>
        <v>0</v>
      </c>
      <c r="S49" s="19">
        <f aca="true" t="shared" si="16" ref="S49:X49">S50</f>
        <v>3661</v>
      </c>
      <c r="T49" s="19">
        <f t="shared" si="16"/>
        <v>3728</v>
      </c>
      <c r="U49" s="19">
        <f t="shared" si="16"/>
        <v>2798.1</v>
      </c>
      <c r="V49" s="19">
        <f t="shared" si="16"/>
        <v>724.6</v>
      </c>
      <c r="W49" s="19">
        <f t="shared" si="16"/>
        <v>0.7505633047210301</v>
      </c>
      <c r="X49" s="19">
        <f t="shared" si="16"/>
        <v>3.861578802097709</v>
      </c>
      <c r="Y49" s="19">
        <v>2</v>
      </c>
      <c r="Z49" s="19">
        <v>1</v>
      </c>
      <c r="AA49" s="39"/>
      <c r="AB49" s="130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31.5">
      <c r="A50" s="56" t="s">
        <v>17</v>
      </c>
      <c r="B50" s="77" t="s">
        <v>140</v>
      </c>
      <c r="C50" s="37" t="s">
        <v>21</v>
      </c>
      <c r="D50" s="37" t="s">
        <v>0</v>
      </c>
      <c r="E50" s="37" t="s">
        <v>25</v>
      </c>
      <c r="F50" s="37" t="s">
        <v>23</v>
      </c>
      <c r="G50" s="194">
        <v>16.1</v>
      </c>
      <c r="H50" s="194">
        <v>16.1</v>
      </c>
      <c r="I50" s="194"/>
      <c r="J50" s="17">
        <f>J47</f>
        <v>0</v>
      </c>
      <c r="K50" s="17">
        <f>K47</f>
        <v>0</v>
      </c>
      <c r="L50" s="17">
        <f>L47</f>
        <v>0</v>
      </c>
      <c r="M50" s="188">
        <v>3868.9</v>
      </c>
      <c r="N50" s="188">
        <v>3820</v>
      </c>
      <c r="O50" s="188">
        <v>48.9</v>
      </c>
      <c r="P50" s="17">
        <f>P47</f>
        <v>111</v>
      </c>
      <c r="Q50" s="17">
        <f>Q47</f>
        <v>111</v>
      </c>
      <c r="R50" s="17">
        <f>R47</f>
        <v>0</v>
      </c>
      <c r="S50" s="17">
        <v>3661</v>
      </c>
      <c r="T50" s="19">
        <f>3527+134+67</f>
        <v>3728</v>
      </c>
      <c r="U50" s="19">
        <v>2798.1</v>
      </c>
      <c r="V50" s="19">
        <v>724.6</v>
      </c>
      <c r="W50" s="16">
        <f>U50/T50</f>
        <v>0.7505633047210301</v>
      </c>
      <c r="X50" s="198">
        <f>U50/V50</f>
        <v>3.861578802097709</v>
      </c>
      <c r="Y50" s="189">
        <f aca="true" t="shared" si="17" ref="Y50:Z52">Y51</f>
        <v>10</v>
      </c>
      <c r="Z50" s="189">
        <f t="shared" si="17"/>
        <v>5</v>
      </c>
      <c r="AA50" s="39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47.25">
      <c r="A51" s="109" t="s">
        <v>90</v>
      </c>
      <c r="B51" s="77" t="s">
        <v>140</v>
      </c>
      <c r="C51" s="14" t="s">
        <v>21</v>
      </c>
      <c r="D51" s="14" t="s">
        <v>0</v>
      </c>
      <c r="E51" s="14" t="s">
        <v>82</v>
      </c>
      <c r="F51" s="14" t="s">
        <v>23</v>
      </c>
      <c r="G51" s="194"/>
      <c r="H51" s="194"/>
      <c r="I51" s="194"/>
      <c r="J51" s="17"/>
      <c r="K51" s="17"/>
      <c r="L51" s="17"/>
      <c r="M51" s="188"/>
      <c r="N51" s="188"/>
      <c r="O51" s="188"/>
      <c r="P51" s="17"/>
      <c r="Q51" s="17"/>
      <c r="R51" s="17"/>
      <c r="S51" s="17"/>
      <c r="T51" s="19"/>
      <c r="U51" s="19"/>
      <c r="V51" s="19"/>
      <c r="W51" s="16"/>
      <c r="X51" s="198"/>
      <c r="Y51" s="19">
        <f t="shared" si="17"/>
        <v>10</v>
      </c>
      <c r="Z51" s="19">
        <f t="shared" si="17"/>
        <v>5</v>
      </c>
      <c r="AA51" s="39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47.25">
      <c r="A52" s="55" t="s">
        <v>93</v>
      </c>
      <c r="B52" s="77" t="s">
        <v>140</v>
      </c>
      <c r="C52" s="14" t="s">
        <v>21</v>
      </c>
      <c r="D52" s="14" t="s">
        <v>0</v>
      </c>
      <c r="E52" s="14" t="s">
        <v>94</v>
      </c>
      <c r="F52" s="14" t="s">
        <v>23</v>
      </c>
      <c r="G52" s="19">
        <v>50</v>
      </c>
      <c r="H52" s="19">
        <v>50</v>
      </c>
      <c r="I52" s="19"/>
      <c r="J52" s="19"/>
      <c r="K52" s="19"/>
      <c r="L52" s="19"/>
      <c r="M52" s="188">
        <v>50</v>
      </c>
      <c r="N52" s="188">
        <v>50</v>
      </c>
      <c r="O52" s="188">
        <v>0</v>
      </c>
      <c r="P52" s="19"/>
      <c r="Q52" s="19"/>
      <c r="R52" s="19"/>
      <c r="S52" s="19">
        <f aca="true" t="shared" si="18" ref="S52:X52">S53</f>
        <v>50</v>
      </c>
      <c r="T52" s="19">
        <f t="shared" si="18"/>
        <v>50</v>
      </c>
      <c r="U52" s="19">
        <f t="shared" si="18"/>
        <v>0</v>
      </c>
      <c r="V52" s="19">
        <f t="shared" si="18"/>
        <v>0</v>
      </c>
      <c r="W52" s="19">
        <f t="shared" si="18"/>
        <v>0</v>
      </c>
      <c r="X52" s="19">
        <f t="shared" si="18"/>
        <v>0</v>
      </c>
      <c r="Y52" s="19">
        <f t="shared" si="17"/>
        <v>10</v>
      </c>
      <c r="Z52" s="19">
        <f t="shared" si="17"/>
        <v>5</v>
      </c>
      <c r="AA52" s="39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47.25">
      <c r="A53" s="55" t="s">
        <v>56</v>
      </c>
      <c r="B53" s="77" t="s">
        <v>140</v>
      </c>
      <c r="C53" s="14" t="s">
        <v>21</v>
      </c>
      <c r="D53" s="14" t="s">
        <v>0</v>
      </c>
      <c r="E53" s="14" t="s">
        <v>94</v>
      </c>
      <c r="F53" s="14" t="s">
        <v>61</v>
      </c>
      <c r="G53" s="19">
        <v>50</v>
      </c>
      <c r="H53" s="19">
        <v>50</v>
      </c>
      <c r="I53" s="19"/>
      <c r="J53" s="19"/>
      <c r="K53" s="19"/>
      <c r="L53" s="19"/>
      <c r="M53" s="188">
        <v>50</v>
      </c>
      <c r="N53" s="188">
        <v>50</v>
      </c>
      <c r="O53" s="188">
        <v>0</v>
      </c>
      <c r="P53" s="19"/>
      <c r="Q53" s="19"/>
      <c r="R53" s="19"/>
      <c r="S53" s="19">
        <v>50</v>
      </c>
      <c r="T53" s="19">
        <v>50</v>
      </c>
      <c r="U53" s="19"/>
      <c r="V53" s="19">
        <f>O53+R53</f>
        <v>0</v>
      </c>
      <c r="W53" s="16">
        <f>U53/T53</f>
        <v>0</v>
      </c>
      <c r="X53" s="198"/>
      <c r="Y53" s="195">
        <v>10</v>
      </c>
      <c r="Z53" s="195">
        <v>5</v>
      </c>
      <c r="AA53" s="39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5.75">
      <c r="A54" s="76" t="s">
        <v>45</v>
      </c>
      <c r="B54" s="77" t="s">
        <v>140</v>
      </c>
      <c r="C54" s="196" t="s">
        <v>22</v>
      </c>
      <c r="D54" s="196" t="s">
        <v>28</v>
      </c>
      <c r="E54" s="196" t="s">
        <v>25</v>
      </c>
      <c r="F54" s="196" t="s">
        <v>23</v>
      </c>
      <c r="G54" s="19">
        <v>30</v>
      </c>
      <c r="H54" s="19">
        <v>30</v>
      </c>
      <c r="I54" s="19"/>
      <c r="J54" s="19"/>
      <c r="K54" s="19"/>
      <c r="L54" s="19"/>
      <c r="M54" s="188">
        <v>30</v>
      </c>
      <c r="N54" s="188">
        <v>30</v>
      </c>
      <c r="O54" s="188">
        <v>0</v>
      </c>
      <c r="P54" s="19"/>
      <c r="Q54" s="19"/>
      <c r="R54" s="19"/>
      <c r="S54" s="19">
        <f>S55</f>
        <v>20</v>
      </c>
      <c r="T54" s="19">
        <f>T55</f>
        <v>20</v>
      </c>
      <c r="U54" s="19">
        <f>U55</f>
        <v>0</v>
      </c>
      <c r="V54" s="19">
        <f>V55</f>
        <v>0</v>
      </c>
      <c r="W54" s="16">
        <f>U54/T54</f>
        <v>0</v>
      </c>
      <c r="X54" s="204"/>
      <c r="Y54" s="197">
        <f>Y55</f>
        <v>99.07</v>
      </c>
      <c r="Z54" s="197">
        <f>Z55</f>
        <v>99.07</v>
      </c>
      <c r="AA54" s="39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31.5">
      <c r="A55" s="55" t="s">
        <v>46</v>
      </c>
      <c r="B55" s="77" t="s">
        <v>140</v>
      </c>
      <c r="C55" s="14" t="s">
        <v>22</v>
      </c>
      <c r="D55" s="14" t="s">
        <v>24</v>
      </c>
      <c r="E55" s="14" t="s">
        <v>25</v>
      </c>
      <c r="F55" s="14" t="s">
        <v>23</v>
      </c>
      <c r="G55" s="19">
        <v>30</v>
      </c>
      <c r="H55" s="19">
        <v>30</v>
      </c>
      <c r="I55" s="19"/>
      <c r="J55" s="19"/>
      <c r="K55" s="19"/>
      <c r="L55" s="19"/>
      <c r="M55" s="188">
        <v>30</v>
      </c>
      <c r="N55" s="188">
        <v>30</v>
      </c>
      <c r="O55" s="188">
        <v>0</v>
      </c>
      <c r="P55" s="19"/>
      <c r="Q55" s="19"/>
      <c r="R55" s="19"/>
      <c r="S55" s="19">
        <v>20</v>
      </c>
      <c r="T55" s="19">
        <v>20</v>
      </c>
      <c r="U55" s="19"/>
      <c r="V55" s="19">
        <f>O55+R55</f>
        <v>0</v>
      </c>
      <c r="W55" s="16">
        <f>U55/T55</f>
        <v>0</v>
      </c>
      <c r="X55" s="198"/>
      <c r="Y55" s="195">
        <f>Y57</f>
        <v>99.07</v>
      </c>
      <c r="Z55" s="195">
        <f>Z57</f>
        <v>99.07</v>
      </c>
      <c r="AA55" s="40"/>
      <c r="AC55" s="5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47.25">
      <c r="A56" s="55" t="s">
        <v>89</v>
      </c>
      <c r="B56" s="77" t="s">
        <v>140</v>
      </c>
      <c r="C56" s="14" t="s">
        <v>22</v>
      </c>
      <c r="D56" s="14" t="s">
        <v>24</v>
      </c>
      <c r="E56" s="14" t="s">
        <v>82</v>
      </c>
      <c r="F56" s="14" t="s">
        <v>23</v>
      </c>
      <c r="G56" s="36" t="e">
        <f>#REF!+#REF!+G58+#REF!+#REF!+#REF!+#REF!</f>
        <v>#REF!</v>
      </c>
      <c r="H56" s="36" t="e">
        <f>#REF!+#REF!+H58+#REF!+#REF!+#REF!+#REF!</f>
        <v>#REF!</v>
      </c>
      <c r="I56" s="36" t="e">
        <f>#REF!+#REF!+I58+#REF!+#REF!+#REF!+#REF!</f>
        <v>#REF!</v>
      </c>
      <c r="J56" s="36" t="e">
        <f>#REF!+#REF!+J58+#REF!+#REF!+#REF!+#REF!</f>
        <v>#REF!</v>
      </c>
      <c r="K56" s="36" t="e">
        <f>#REF!+#REF!+K58+#REF!+#REF!+#REF!+#REF!</f>
        <v>#REF!</v>
      </c>
      <c r="L56" s="36" t="e">
        <f>#REF!+#REF!+L58+#REF!+#REF!+#REF!+#REF!</f>
        <v>#REF!</v>
      </c>
      <c r="M56" s="186">
        <v>8672.2</v>
      </c>
      <c r="N56" s="186">
        <v>7241.2</v>
      </c>
      <c r="O56" s="186">
        <v>1431</v>
      </c>
      <c r="P56" s="186" t="e">
        <f>#REF!+#REF!+P59+#REF!+#REF!+#REF!+#REF!</f>
        <v>#REF!</v>
      </c>
      <c r="Q56" s="186" t="e">
        <f>#REF!+#REF!+Q59+#REF!+#REF!+#REF!+#REF!</f>
        <v>#REF!</v>
      </c>
      <c r="R56" s="186" t="e">
        <f>#REF!+#REF!+R59+#REF!+#REF!+#REF!+#REF!</f>
        <v>#REF!</v>
      </c>
      <c r="S56" s="189" t="e">
        <f>#REF!+#REF!+S57+#REF!+#REF!+#REF!+#REF!+#REF!</f>
        <v>#REF!</v>
      </c>
      <c r="T56" s="189" t="e">
        <f>#REF!+#REF!+T57+#REF!+#REF!+#REF!+#REF!+#REF!</f>
        <v>#REF!</v>
      </c>
      <c r="U56" s="189" t="e">
        <f>#REF!+#REF!+U57+#REF!+#REF!+#REF!+#REF!+#REF!</f>
        <v>#REF!</v>
      </c>
      <c r="V56" s="189" t="e">
        <f>#REF!+#REF!+V57+#REF!+#REF!+#REF!+#REF!+#REF!</f>
        <v>#REF!</v>
      </c>
      <c r="W56" s="189" t="e">
        <f>#REF!+#REF!+W57+#REF!+#REF!+#REF!+#REF!+#REF!</f>
        <v>#REF!</v>
      </c>
      <c r="X56" s="189" t="e">
        <f>#REF!+#REF!+X57+#REF!+#REF!+#REF!+#REF!+#REF!</f>
        <v>#REF!</v>
      </c>
      <c r="Y56" s="195">
        <f>Y57</f>
        <v>99.07</v>
      </c>
      <c r="Z56" s="195">
        <f>Z57</f>
        <v>99.07</v>
      </c>
      <c r="AA56" s="15" t="e">
        <f>#REF!+#REF!+AA57+#REF!+#REF!+#REF!+#REF!+#REF!+#REF!</f>
        <v>#REF!</v>
      </c>
      <c r="AC56" s="6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47.25">
      <c r="A57" s="55" t="s">
        <v>97</v>
      </c>
      <c r="B57" s="77" t="s">
        <v>140</v>
      </c>
      <c r="C57" s="14" t="s">
        <v>22</v>
      </c>
      <c r="D57" s="14" t="s">
        <v>24</v>
      </c>
      <c r="E57" s="14" t="s">
        <v>98</v>
      </c>
      <c r="F57" s="14" t="s">
        <v>23</v>
      </c>
      <c r="G57" s="19">
        <v>50</v>
      </c>
      <c r="H57" s="19">
        <v>50</v>
      </c>
      <c r="I57" s="19"/>
      <c r="J57" s="19">
        <v>60</v>
      </c>
      <c r="K57" s="19">
        <v>60</v>
      </c>
      <c r="L57" s="19"/>
      <c r="M57" s="188">
        <v>110</v>
      </c>
      <c r="N57" s="188">
        <v>110</v>
      </c>
      <c r="O57" s="188">
        <v>0</v>
      </c>
      <c r="P57" s="19">
        <v>36</v>
      </c>
      <c r="Q57" s="19">
        <v>36</v>
      </c>
      <c r="R57" s="19"/>
      <c r="S57" s="19">
        <f aca="true" t="shared" si="19" ref="S57:X57">S59</f>
        <v>105</v>
      </c>
      <c r="T57" s="19">
        <f t="shared" si="19"/>
        <v>105</v>
      </c>
      <c r="U57" s="19">
        <f t="shared" si="19"/>
        <v>86.8</v>
      </c>
      <c r="V57" s="19">
        <f t="shared" si="19"/>
        <v>20.3</v>
      </c>
      <c r="W57" s="19">
        <f t="shared" si="19"/>
        <v>0.8266666666666667</v>
      </c>
      <c r="X57" s="19">
        <f t="shared" si="19"/>
        <v>4.275862068965517</v>
      </c>
      <c r="Y57" s="195">
        <f>Y58+Y59</f>
        <v>99.07</v>
      </c>
      <c r="Z57" s="195">
        <f>Z58+Z59</f>
        <v>99.07</v>
      </c>
      <c r="AA57" s="15">
        <f>AA59</f>
        <v>0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5.75">
      <c r="A58" s="209" t="s">
        <v>55</v>
      </c>
      <c r="B58" s="77" t="s">
        <v>140</v>
      </c>
      <c r="C58" s="14" t="s">
        <v>22</v>
      </c>
      <c r="D58" s="14" t="s">
        <v>24</v>
      </c>
      <c r="E58" s="14" t="s">
        <v>98</v>
      </c>
      <c r="F58" s="14" t="s">
        <v>59</v>
      </c>
      <c r="G58" s="19">
        <v>50</v>
      </c>
      <c r="H58" s="19">
        <v>50</v>
      </c>
      <c r="I58" s="19"/>
      <c r="J58" s="19">
        <v>60</v>
      </c>
      <c r="K58" s="19">
        <v>60</v>
      </c>
      <c r="L58" s="19"/>
      <c r="M58" s="188">
        <v>110</v>
      </c>
      <c r="N58" s="188">
        <v>110</v>
      </c>
      <c r="O58" s="188">
        <v>0</v>
      </c>
      <c r="P58" s="19">
        <v>36</v>
      </c>
      <c r="Q58" s="19">
        <v>36</v>
      </c>
      <c r="R58" s="19"/>
      <c r="S58" s="19">
        <f aca="true" t="shared" si="20" ref="S58:X58">S59</f>
        <v>105</v>
      </c>
      <c r="T58" s="19">
        <f t="shared" si="20"/>
        <v>105</v>
      </c>
      <c r="U58" s="19">
        <f t="shared" si="20"/>
        <v>86.8</v>
      </c>
      <c r="V58" s="19">
        <f t="shared" si="20"/>
        <v>20.3</v>
      </c>
      <c r="W58" s="19">
        <f t="shared" si="20"/>
        <v>0.8266666666666667</v>
      </c>
      <c r="X58" s="19">
        <f t="shared" si="20"/>
        <v>4.275862068965517</v>
      </c>
      <c r="Y58" s="195">
        <v>91.8</v>
      </c>
      <c r="Z58" s="195">
        <v>91.8</v>
      </c>
      <c r="AA58" s="15">
        <f>AA59</f>
        <v>0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94.5">
      <c r="A59" s="55" t="s">
        <v>68</v>
      </c>
      <c r="B59" s="77" t="s">
        <v>140</v>
      </c>
      <c r="C59" s="14" t="s">
        <v>22</v>
      </c>
      <c r="D59" s="14" t="s">
        <v>24</v>
      </c>
      <c r="E59" s="14" t="s">
        <v>98</v>
      </c>
      <c r="F59" s="14" t="s">
        <v>61</v>
      </c>
      <c r="G59" s="19">
        <v>50</v>
      </c>
      <c r="H59" s="17">
        <v>50</v>
      </c>
      <c r="I59" s="19"/>
      <c r="J59" s="17">
        <v>60</v>
      </c>
      <c r="K59" s="19">
        <v>60</v>
      </c>
      <c r="L59" s="19"/>
      <c r="M59" s="188">
        <v>110</v>
      </c>
      <c r="N59" s="188">
        <v>110</v>
      </c>
      <c r="O59" s="188">
        <v>0</v>
      </c>
      <c r="P59" s="19">
        <v>36</v>
      </c>
      <c r="Q59" s="19">
        <v>36</v>
      </c>
      <c r="R59" s="19"/>
      <c r="S59" s="19">
        <v>105</v>
      </c>
      <c r="T59" s="19">
        <v>105</v>
      </c>
      <c r="U59" s="19">
        <v>86.8</v>
      </c>
      <c r="V59" s="19">
        <v>20.3</v>
      </c>
      <c r="W59" s="16">
        <f>U59/T59</f>
        <v>0.8266666666666667</v>
      </c>
      <c r="X59" s="198">
        <f>U59/V59</f>
        <v>4.275862068965517</v>
      </c>
      <c r="Y59" s="195">
        <v>7.27</v>
      </c>
      <c r="Z59" s="195">
        <v>7.27</v>
      </c>
      <c r="AA59" s="39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5.75">
      <c r="A60" s="76" t="s">
        <v>18</v>
      </c>
      <c r="B60" s="77" t="s">
        <v>140</v>
      </c>
      <c r="C60" s="196" t="s">
        <v>26</v>
      </c>
      <c r="D60" s="196" t="s">
        <v>28</v>
      </c>
      <c r="E60" s="196" t="s">
        <v>25</v>
      </c>
      <c r="F60" s="196" t="s">
        <v>23</v>
      </c>
      <c r="G60" s="19"/>
      <c r="H60" s="17"/>
      <c r="I60" s="19"/>
      <c r="J60" s="17"/>
      <c r="K60" s="19"/>
      <c r="L60" s="19"/>
      <c r="M60" s="188"/>
      <c r="N60" s="188"/>
      <c r="O60" s="188"/>
      <c r="P60" s="19"/>
      <c r="Q60" s="19"/>
      <c r="R60" s="19"/>
      <c r="S60" s="19"/>
      <c r="T60" s="19"/>
      <c r="U60" s="19"/>
      <c r="V60" s="19"/>
      <c r="W60" s="16"/>
      <c r="X60" s="198"/>
      <c r="Y60" s="193">
        <f>Y61</f>
        <v>840</v>
      </c>
      <c r="Z60" s="193">
        <f>Z61</f>
        <v>840</v>
      </c>
      <c r="AA60" s="39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31.5">
      <c r="A61" s="210" t="s">
        <v>142</v>
      </c>
      <c r="B61" s="77" t="s">
        <v>140</v>
      </c>
      <c r="C61" s="199" t="s">
        <v>26</v>
      </c>
      <c r="D61" s="199" t="s">
        <v>30</v>
      </c>
      <c r="E61" s="199" t="s">
        <v>25</v>
      </c>
      <c r="F61" s="199" t="s">
        <v>23</v>
      </c>
      <c r="G61" s="19"/>
      <c r="H61" s="17"/>
      <c r="I61" s="19"/>
      <c r="J61" s="17"/>
      <c r="K61" s="19"/>
      <c r="L61" s="19"/>
      <c r="M61" s="188"/>
      <c r="N61" s="188"/>
      <c r="O61" s="188"/>
      <c r="P61" s="19"/>
      <c r="Q61" s="19"/>
      <c r="R61" s="19"/>
      <c r="S61" s="19"/>
      <c r="T61" s="19"/>
      <c r="U61" s="19"/>
      <c r="V61" s="19"/>
      <c r="W61" s="16"/>
      <c r="X61" s="198"/>
      <c r="Y61" s="188">
        <f>Y63</f>
        <v>840</v>
      </c>
      <c r="Z61" s="188">
        <f>Z63</f>
        <v>840</v>
      </c>
      <c r="AA61" s="39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47.25">
      <c r="A62" s="109" t="s">
        <v>89</v>
      </c>
      <c r="B62" s="77" t="s">
        <v>140</v>
      </c>
      <c r="C62" s="14" t="s">
        <v>26</v>
      </c>
      <c r="D62" s="14" t="s">
        <v>30</v>
      </c>
      <c r="E62" s="14" t="s">
        <v>82</v>
      </c>
      <c r="F62" s="14" t="s">
        <v>23</v>
      </c>
      <c r="G62" s="19"/>
      <c r="H62" s="17"/>
      <c r="I62" s="19"/>
      <c r="J62" s="17"/>
      <c r="K62" s="19"/>
      <c r="L62" s="19"/>
      <c r="M62" s="188"/>
      <c r="N62" s="188"/>
      <c r="O62" s="188"/>
      <c r="P62" s="19"/>
      <c r="Q62" s="19"/>
      <c r="R62" s="19"/>
      <c r="S62" s="19"/>
      <c r="T62" s="19"/>
      <c r="U62" s="19"/>
      <c r="V62" s="19"/>
      <c r="W62" s="16"/>
      <c r="X62" s="198"/>
      <c r="Y62" s="17">
        <f aca="true" t="shared" si="21" ref="Y62:Z64">Y63</f>
        <v>840</v>
      </c>
      <c r="Z62" s="17">
        <f t="shared" si="21"/>
        <v>840</v>
      </c>
      <c r="AA62" s="39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5.75">
      <c r="A63" s="109" t="s">
        <v>99</v>
      </c>
      <c r="B63" s="77" t="s">
        <v>140</v>
      </c>
      <c r="C63" s="14" t="s">
        <v>26</v>
      </c>
      <c r="D63" s="14" t="s">
        <v>30</v>
      </c>
      <c r="E63" s="14" t="s">
        <v>100</v>
      </c>
      <c r="F63" s="14" t="s">
        <v>23</v>
      </c>
      <c r="G63" s="19"/>
      <c r="H63" s="17"/>
      <c r="I63" s="19"/>
      <c r="J63" s="17"/>
      <c r="K63" s="19"/>
      <c r="L63" s="19"/>
      <c r="M63" s="188"/>
      <c r="N63" s="188"/>
      <c r="O63" s="188"/>
      <c r="P63" s="19"/>
      <c r="Q63" s="19"/>
      <c r="R63" s="19"/>
      <c r="S63" s="19"/>
      <c r="T63" s="19"/>
      <c r="U63" s="19"/>
      <c r="V63" s="19"/>
      <c r="W63" s="16"/>
      <c r="X63" s="198"/>
      <c r="Y63" s="17">
        <f t="shared" si="21"/>
        <v>840</v>
      </c>
      <c r="Z63" s="17">
        <f t="shared" si="21"/>
        <v>840</v>
      </c>
      <c r="AA63" s="39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45">
      <c r="A64" s="209" t="s">
        <v>101</v>
      </c>
      <c r="B64" s="77" t="s">
        <v>140</v>
      </c>
      <c r="C64" s="14" t="s">
        <v>26</v>
      </c>
      <c r="D64" s="14" t="s">
        <v>30</v>
      </c>
      <c r="E64" s="14" t="s">
        <v>102</v>
      </c>
      <c r="F64" s="14" t="s">
        <v>23</v>
      </c>
      <c r="G64" s="19"/>
      <c r="H64" s="17"/>
      <c r="I64" s="19"/>
      <c r="J64" s="17"/>
      <c r="K64" s="19"/>
      <c r="L64" s="19"/>
      <c r="M64" s="188"/>
      <c r="N64" s="188"/>
      <c r="O64" s="188"/>
      <c r="P64" s="19"/>
      <c r="Q64" s="19"/>
      <c r="R64" s="19"/>
      <c r="S64" s="19"/>
      <c r="T64" s="19"/>
      <c r="U64" s="19"/>
      <c r="V64" s="19"/>
      <c r="W64" s="16"/>
      <c r="X64" s="198"/>
      <c r="Y64" s="17">
        <f t="shared" si="21"/>
        <v>840</v>
      </c>
      <c r="Z64" s="17">
        <f t="shared" si="21"/>
        <v>840</v>
      </c>
      <c r="AA64" s="39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94.5">
      <c r="A65" s="55" t="s">
        <v>68</v>
      </c>
      <c r="B65" s="77" t="s">
        <v>140</v>
      </c>
      <c r="C65" s="14" t="s">
        <v>26</v>
      </c>
      <c r="D65" s="14" t="s">
        <v>30</v>
      </c>
      <c r="E65" s="14" t="s">
        <v>102</v>
      </c>
      <c r="F65" s="14" t="s">
        <v>61</v>
      </c>
      <c r="G65" s="19"/>
      <c r="H65" s="17"/>
      <c r="I65" s="19"/>
      <c r="J65" s="17"/>
      <c r="K65" s="19"/>
      <c r="L65" s="19"/>
      <c r="M65" s="188"/>
      <c r="N65" s="188"/>
      <c r="O65" s="188"/>
      <c r="P65" s="19"/>
      <c r="Q65" s="19"/>
      <c r="R65" s="19"/>
      <c r="S65" s="19"/>
      <c r="T65" s="19"/>
      <c r="U65" s="19"/>
      <c r="V65" s="19"/>
      <c r="W65" s="16"/>
      <c r="X65" s="198"/>
      <c r="Y65" s="17">
        <v>840</v>
      </c>
      <c r="Z65" s="17">
        <v>840</v>
      </c>
      <c r="AA65" s="39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31.5">
      <c r="A66" s="89" t="s">
        <v>19</v>
      </c>
      <c r="B66" s="77" t="s">
        <v>140</v>
      </c>
      <c r="C66" s="196" t="s">
        <v>29</v>
      </c>
      <c r="D66" s="196" t="s">
        <v>28</v>
      </c>
      <c r="E66" s="196" t="s">
        <v>25</v>
      </c>
      <c r="F66" s="196" t="s">
        <v>23</v>
      </c>
      <c r="G66" s="19"/>
      <c r="H66" s="17"/>
      <c r="I66" s="19"/>
      <c r="J66" s="17"/>
      <c r="K66" s="19"/>
      <c r="L66" s="19"/>
      <c r="M66" s="188"/>
      <c r="N66" s="188"/>
      <c r="O66" s="188"/>
      <c r="P66" s="19"/>
      <c r="Q66" s="19"/>
      <c r="R66" s="19"/>
      <c r="S66" s="19"/>
      <c r="T66" s="19"/>
      <c r="U66" s="19"/>
      <c r="V66" s="19"/>
      <c r="W66" s="16"/>
      <c r="X66" s="198"/>
      <c r="Y66" s="193">
        <f>Y67</f>
        <v>69.63</v>
      </c>
      <c r="Z66" s="193">
        <f>Z67</f>
        <v>25</v>
      </c>
      <c r="AA66" s="39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5.75">
      <c r="A67" s="114" t="s">
        <v>32</v>
      </c>
      <c r="B67" s="77" t="s">
        <v>140</v>
      </c>
      <c r="C67" s="14" t="s">
        <v>29</v>
      </c>
      <c r="D67" s="14" t="s">
        <v>24</v>
      </c>
      <c r="E67" s="14" t="s">
        <v>25</v>
      </c>
      <c r="F67" s="14" t="s">
        <v>23</v>
      </c>
      <c r="G67" s="19"/>
      <c r="H67" s="17"/>
      <c r="I67" s="19"/>
      <c r="J67" s="17"/>
      <c r="K67" s="19"/>
      <c r="L67" s="19"/>
      <c r="M67" s="188"/>
      <c r="N67" s="188"/>
      <c r="O67" s="188"/>
      <c r="P67" s="19"/>
      <c r="Q67" s="19"/>
      <c r="R67" s="19"/>
      <c r="S67" s="19"/>
      <c r="T67" s="19"/>
      <c r="U67" s="19"/>
      <c r="V67" s="19"/>
      <c r="W67" s="16"/>
      <c r="X67" s="198"/>
      <c r="Y67" s="17">
        <f>Y68</f>
        <v>69.63</v>
      </c>
      <c r="Z67" s="17">
        <f>Z68</f>
        <v>25</v>
      </c>
      <c r="AA67" s="3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47.25">
      <c r="A68" s="114" t="s">
        <v>81</v>
      </c>
      <c r="B68" s="77" t="s">
        <v>140</v>
      </c>
      <c r="C68" s="14" t="s">
        <v>29</v>
      </c>
      <c r="D68" s="14" t="s">
        <v>24</v>
      </c>
      <c r="E68" s="14" t="s">
        <v>82</v>
      </c>
      <c r="F68" s="14" t="s">
        <v>23</v>
      </c>
      <c r="G68" s="19"/>
      <c r="H68" s="17"/>
      <c r="I68" s="19"/>
      <c r="J68" s="17"/>
      <c r="K68" s="19"/>
      <c r="L68" s="19"/>
      <c r="M68" s="188"/>
      <c r="N68" s="188"/>
      <c r="O68" s="188"/>
      <c r="P68" s="19"/>
      <c r="Q68" s="19"/>
      <c r="R68" s="19"/>
      <c r="S68" s="19"/>
      <c r="T68" s="19"/>
      <c r="U68" s="19"/>
      <c r="V68" s="19"/>
      <c r="W68" s="16"/>
      <c r="X68" s="198"/>
      <c r="Y68" s="17">
        <f>Y69+Y71+Y73+Y75+Y77+Y79+Y81+Y83</f>
        <v>69.63</v>
      </c>
      <c r="Z68" s="17">
        <f>Z69+Z71+Z73+Z75+Z77+Z79+Z81+Z83</f>
        <v>25</v>
      </c>
      <c r="AA68" s="3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5.75">
      <c r="A69" s="128" t="s">
        <v>105</v>
      </c>
      <c r="B69" s="77" t="s">
        <v>140</v>
      </c>
      <c r="C69" s="14" t="s">
        <v>29</v>
      </c>
      <c r="D69" s="14" t="s">
        <v>24</v>
      </c>
      <c r="E69" s="14" t="s">
        <v>106</v>
      </c>
      <c r="F69" s="14" t="s">
        <v>23</v>
      </c>
      <c r="G69" s="19"/>
      <c r="H69" s="17"/>
      <c r="I69" s="19"/>
      <c r="J69" s="17"/>
      <c r="K69" s="19"/>
      <c r="L69" s="19"/>
      <c r="M69" s="188"/>
      <c r="N69" s="188"/>
      <c r="O69" s="188"/>
      <c r="P69" s="19"/>
      <c r="Q69" s="19"/>
      <c r="R69" s="19"/>
      <c r="S69" s="19"/>
      <c r="T69" s="19"/>
      <c r="U69" s="19"/>
      <c r="V69" s="19"/>
      <c r="W69" s="16"/>
      <c r="X69" s="198"/>
      <c r="Y69" s="17">
        <f>Y70</f>
        <v>0</v>
      </c>
      <c r="Z69" s="17">
        <f>Z70</f>
        <v>0</v>
      </c>
      <c r="AA69" s="3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94.5">
      <c r="A70" s="55" t="s">
        <v>68</v>
      </c>
      <c r="B70" s="77" t="s">
        <v>140</v>
      </c>
      <c r="C70" s="14" t="s">
        <v>29</v>
      </c>
      <c r="D70" s="14" t="s">
        <v>24</v>
      </c>
      <c r="E70" s="14" t="s">
        <v>106</v>
      </c>
      <c r="F70" s="14" t="s">
        <v>61</v>
      </c>
      <c r="G70" s="19"/>
      <c r="H70" s="17"/>
      <c r="I70" s="19"/>
      <c r="J70" s="17"/>
      <c r="K70" s="19"/>
      <c r="L70" s="19"/>
      <c r="M70" s="188"/>
      <c r="N70" s="188"/>
      <c r="O70" s="188"/>
      <c r="P70" s="19"/>
      <c r="Q70" s="19"/>
      <c r="R70" s="19"/>
      <c r="S70" s="19"/>
      <c r="T70" s="19"/>
      <c r="U70" s="19"/>
      <c r="V70" s="19"/>
      <c r="W70" s="16"/>
      <c r="X70" s="198"/>
      <c r="Y70" s="17">
        <f>Z70+AA70</f>
        <v>0</v>
      </c>
      <c r="Z70" s="17">
        <f>AA70+AB70</f>
        <v>0</v>
      </c>
      <c r="AA70" s="3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5.75">
      <c r="A71" s="128" t="s">
        <v>43</v>
      </c>
      <c r="B71" s="77" t="s">
        <v>140</v>
      </c>
      <c r="C71" s="14" t="s">
        <v>29</v>
      </c>
      <c r="D71" s="14" t="s">
        <v>24</v>
      </c>
      <c r="E71" s="14" t="s">
        <v>107</v>
      </c>
      <c r="F71" s="14" t="s">
        <v>23</v>
      </c>
      <c r="G71" s="19"/>
      <c r="H71" s="17"/>
      <c r="I71" s="19"/>
      <c r="J71" s="17"/>
      <c r="K71" s="19"/>
      <c r="L71" s="19"/>
      <c r="M71" s="188"/>
      <c r="N71" s="188"/>
      <c r="O71" s="188"/>
      <c r="P71" s="19"/>
      <c r="Q71" s="19"/>
      <c r="R71" s="19"/>
      <c r="S71" s="19"/>
      <c r="T71" s="19"/>
      <c r="U71" s="19"/>
      <c r="V71" s="19"/>
      <c r="W71" s="16"/>
      <c r="X71" s="198"/>
      <c r="Y71" s="17">
        <v>1</v>
      </c>
      <c r="Z71" s="17">
        <f>Z72</f>
        <v>0</v>
      </c>
      <c r="AA71" s="39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94.5">
      <c r="A72" s="55" t="s">
        <v>68</v>
      </c>
      <c r="B72" s="77" t="s">
        <v>140</v>
      </c>
      <c r="C72" s="14" t="s">
        <v>29</v>
      </c>
      <c r="D72" s="14" t="s">
        <v>24</v>
      </c>
      <c r="E72" s="14" t="s">
        <v>107</v>
      </c>
      <c r="F72" s="14" t="s">
        <v>61</v>
      </c>
      <c r="G72" s="19"/>
      <c r="H72" s="17"/>
      <c r="I72" s="19"/>
      <c r="J72" s="17"/>
      <c r="K72" s="19"/>
      <c r="L72" s="19"/>
      <c r="M72" s="188"/>
      <c r="N72" s="188"/>
      <c r="O72" s="188"/>
      <c r="P72" s="19"/>
      <c r="Q72" s="19"/>
      <c r="R72" s="19"/>
      <c r="S72" s="19"/>
      <c r="T72" s="19"/>
      <c r="U72" s="19"/>
      <c r="V72" s="19"/>
      <c r="W72" s="16"/>
      <c r="X72" s="198"/>
      <c r="Y72" s="19">
        <f>Z72</f>
        <v>0</v>
      </c>
      <c r="Z72" s="19">
        <f>AA72</f>
        <v>0</v>
      </c>
      <c r="AA72" s="39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31.5">
      <c r="A73" s="128" t="s">
        <v>109</v>
      </c>
      <c r="B73" s="77" t="s">
        <v>140</v>
      </c>
      <c r="C73" s="14" t="s">
        <v>29</v>
      </c>
      <c r="D73" s="14" t="s">
        <v>24</v>
      </c>
      <c r="E73" s="14" t="s">
        <v>108</v>
      </c>
      <c r="F73" s="14" t="s">
        <v>23</v>
      </c>
      <c r="G73" s="193" t="e">
        <f>#REF!</f>
        <v>#REF!</v>
      </c>
      <c r="H73" s="193" t="e">
        <f>#REF!</f>
        <v>#REF!</v>
      </c>
      <c r="I73" s="193" t="e">
        <f>#REF!</f>
        <v>#REF!</v>
      </c>
      <c r="J73" s="193" t="e">
        <f>#REF!</f>
        <v>#REF!</v>
      </c>
      <c r="K73" s="193" t="e">
        <f>#REF!</f>
        <v>#REF!</v>
      </c>
      <c r="L73" s="193" t="e">
        <f>#REF!</f>
        <v>#REF!</v>
      </c>
      <c r="M73" s="193">
        <v>486</v>
      </c>
      <c r="N73" s="193">
        <v>400</v>
      </c>
      <c r="O73" s="193">
        <v>86</v>
      </c>
      <c r="P73" s="193" t="e">
        <f>#REF!</f>
        <v>#REF!</v>
      </c>
      <c r="Q73" s="193" t="e">
        <f>#REF!</f>
        <v>#REF!</v>
      </c>
      <c r="R73" s="193" t="e">
        <f>#REF!</f>
        <v>#REF!</v>
      </c>
      <c r="S73" s="193" t="e">
        <f>#REF!</f>
        <v>#REF!</v>
      </c>
      <c r="T73" s="193" t="e">
        <f>#REF!</f>
        <v>#REF!</v>
      </c>
      <c r="U73" s="193" t="e">
        <f>#REF!</f>
        <v>#REF!</v>
      </c>
      <c r="V73" s="193" t="e">
        <f>#REF!</f>
        <v>#REF!</v>
      </c>
      <c r="W73" s="193" t="e">
        <f>#REF!</f>
        <v>#REF!</v>
      </c>
      <c r="X73" s="193" t="e">
        <f>#REF!</f>
        <v>#REF!</v>
      </c>
      <c r="Y73" s="19">
        <f>Y74</f>
        <v>5</v>
      </c>
      <c r="Z73" s="19">
        <f>Z74</f>
        <v>3</v>
      </c>
      <c r="AA73" s="32" t="e">
        <f>#REF!</f>
        <v>#REF!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94.5">
      <c r="A74" s="55" t="s">
        <v>68</v>
      </c>
      <c r="B74" s="77" t="s">
        <v>140</v>
      </c>
      <c r="C74" s="14" t="s">
        <v>29</v>
      </c>
      <c r="D74" s="14" t="s">
        <v>24</v>
      </c>
      <c r="E74" s="14" t="s">
        <v>108</v>
      </c>
      <c r="F74" s="14" t="s">
        <v>61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9">
        <v>5</v>
      </c>
      <c r="Z74" s="19">
        <v>3</v>
      </c>
      <c r="AA74" s="32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47.25">
      <c r="A75" s="128" t="s">
        <v>114</v>
      </c>
      <c r="B75" s="77" t="s">
        <v>140</v>
      </c>
      <c r="C75" s="14" t="s">
        <v>29</v>
      </c>
      <c r="D75" s="14" t="s">
        <v>24</v>
      </c>
      <c r="E75" s="14" t="s">
        <v>113</v>
      </c>
      <c r="F75" s="14" t="s">
        <v>23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9">
        <f>Y76</f>
        <v>10</v>
      </c>
      <c r="Z75" s="19">
        <f>Z76</f>
        <v>8</v>
      </c>
      <c r="AA75" s="32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94.5">
      <c r="A76" s="55" t="s">
        <v>68</v>
      </c>
      <c r="B76" s="77" t="s">
        <v>140</v>
      </c>
      <c r="C76" s="14" t="s">
        <v>29</v>
      </c>
      <c r="D76" s="14" t="s">
        <v>24</v>
      </c>
      <c r="E76" s="14" t="s">
        <v>113</v>
      </c>
      <c r="F76" s="14" t="s">
        <v>61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9">
        <v>10</v>
      </c>
      <c r="Z76" s="19">
        <v>8</v>
      </c>
      <c r="AA76" s="32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47.25">
      <c r="A77" s="128" t="s">
        <v>44</v>
      </c>
      <c r="B77" s="77" t="s">
        <v>140</v>
      </c>
      <c r="C77" s="14" t="s">
        <v>29</v>
      </c>
      <c r="D77" s="14" t="s">
        <v>24</v>
      </c>
      <c r="E77" s="14" t="s">
        <v>110</v>
      </c>
      <c r="F77" s="14" t="s">
        <v>23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>
        <f>Y78</f>
        <v>23.63</v>
      </c>
      <c r="Z77" s="17">
        <f>Z78</f>
        <v>5</v>
      </c>
      <c r="AA77" s="32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94.5">
      <c r="A78" s="55" t="s">
        <v>68</v>
      </c>
      <c r="B78" s="77" t="s">
        <v>140</v>
      </c>
      <c r="C78" s="14" t="s">
        <v>29</v>
      </c>
      <c r="D78" s="14" t="s">
        <v>24</v>
      </c>
      <c r="E78" s="14" t="s">
        <v>110</v>
      </c>
      <c r="F78" s="14" t="s">
        <v>61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9">
        <v>23.63</v>
      </c>
      <c r="Z78" s="19">
        <v>5</v>
      </c>
      <c r="AA78" s="32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47.25">
      <c r="A79" s="128" t="s">
        <v>51</v>
      </c>
      <c r="B79" s="77" t="s">
        <v>140</v>
      </c>
      <c r="C79" s="14" t="s">
        <v>29</v>
      </c>
      <c r="D79" s="14" t="s">
        <v>24</v>
      </c>
      <c r="E79" s="14" t="s">
        <v>111</v>
      </c>
      <c r="F79" s="14" t="s">
        <v>23</v>
      </c>
      <c r="G79" s="82" t="e">
        <f>#REF!+#REF!+#REF!+#REF!</f>
        <v>#REF!</v>
      </c>
      <c r="H79" s="82" t="e">
        <f>#REF!+#REF!+#REF!+#REF!</f>
        <v>#REF!</v>
      </c>
      <c r="I79" s="82" t="e">
        <f>#REF!+#REF!+#REF!+#REF!</f>
        <v>#REF!</v>
      </c>
      <c r="J79" s="82" t="e">
        <f>#REF!+#REF!+#REF!+#REF!</f>
        <v>#REF!</v>
      </c>
      <c r="K79" s="82" t="e">
        <f>#REF!+#REF!+#REF!+#REF!</f>
        <v>#REF!</v>
      </c>
      <c r="L79" s="82" t="e">
        <f>#REF!+#REF!+#REF!+#REF!</f>
        <v>#REF!</v>
      </c>
      <c r="M79" s="193">
        <v>10990.8</v>
      </c>
      <c r="N79" s="193">
        <v>2131.1</v>
      </c>
      <c r="O79" s="193">
        <v>8859.7</v>
      </c>
      <c r="P79" s="193" t="e">
        <f>#REF!+#REF!+#REF!+#REF!</f>
        <v>#REF!</v>
      </c>
      <c r="Q79" s="82" t="e">
        <f>#REF!+#REF!+#REF!+#REF!</f>
        <v>#REF!</v>
      </c>
      <c r="R79" s="82" t="e">
        <f>#REF!+#REF!+#REF!+#REF!</f>
        <v>#REF!</v>
      </c>
      <c r="S79" s="193" t="e">
        <f>#REF!</f>
        <v>#REF!</v>
      </c>
      <c r="T79" s="193" t="e">
        <f>#REF!</f>
        <v>#REF!</v>
      </c>
      <c r="U79" s="193" t="e">
        <f>#REF!</f>
        <v>#REF!</v>
      </c>
      <c r="V79" s="193" t="e">
        <f>#REF!</f>
        <v>#REF!</v>
      </c>
      <c r="W79" s="193" t="e">
        <f>#REF!</f>
        <v>#REF!</v>
      </c>
      <c r="X79" s="193" t="e">
        <f>#REF!</f>
        <v>#REF!</v>
      </c>
      <c r="Y79" s="19">
        <f>Y80</f>
        <v>10</v>
      </c>
      <c r="Z79" s="19">
        <f>Z80</f>
        <v>4</v>
      </c>
      <c r="AA79" s="32" t="e">
        <f>#REF!+#REF!+#REF!</f>
        <v>#REF!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94.5">
      <c r="A80" s="55" t="s">
        <v>68</v>
      </c>
      <c r="B80" s="77" t="s">
        <v>140</v>
      </c>
      <c r="C80" s="14" t="s">
        <v>29</v>
      </c>
      <c r="D80" s="14" t="s">
        <v>24</v>
      </c>
      <c r="E80" s="14" t="s">
        <v>111</v>
      </c>
      <c r="F80" s="14" t="s">
        <v>61</v>
      </c>
      <c r="G80" s="17" t="e">
        <f>G81+#REF!+G87+#REF!+#REF!+#REF!</f>
        <v>#REF!</v>
      </c>
      <c r="H80" s="17" t="e">
        <f>H81+#REF!+H87+#REF!+#REF!+#REF!</f>
        <v>#REF!</v>
      </c>
      <c r="I80" s="17" t="e">
        <f>I81+#REF!+I87+#REF!+#REF!+#REF!</f>
        <v>#REF!</v>
      </c>
      <c r="J80" s="17"/>
      <c r="K80" s="17"/>
      <c r="L80" s="17"/>
      <c r="M80" s="188"/>
      <c r="N80" s="188"/>
      <c r="O80" s="188"/>
      <c r="P80" s="188"/>
      <c r="Q80" s="17"/>
      <c r="R80" s="17"/>
      <c r="S80" s="188"/>
      <c r="T80" s="188"/>
      <c r="U80" s="188"/>
      <c r="V80" s="188"/>
      <c r="W80" s="188"/>
      <c r="X80" s="188"/>
      <c r="Y80" s="19">
        <v>10</v>
      </c>
      <c r="Z80" s="19">
        <v>4</v>
      </c>
      <c r="AA80" s="32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47.25">
      <c r="A81" s="128" t="s">
        <v>52</v>
      </c>
      <c r="B81" s="77" t="s">
        <v>140</v>
      </c>
      <c r="C81" s="14" t="s">
        <v>29</v>
      </c>
      <c r="D81" s="14" t="s">
        <v>24</v>
      </c>
      <c r="E81" s="14" t="s">
        <v>112</v>
      </c>
      <c r="F81" s="14" t="s">
        <v>23</v>
      </c>
      <c r="G81" s="17">
        <v>32.4</v>
      </c>
      <c r="H81" s="17">
        <v>32.4</v>
      </c>
      <c r="I81" s="17" t="e">
        <f>#REF!</f>
        <v>#REF!</v>
      </c>
      <c r="J81" s="17"/>
      <c r="K81" s="17"/>
      <c r="L81" s="17"/>
      <c r="M81" s="188"/>
      <c r="N81" s="188"/>
      <c r="O81" s="188"/>
      <c r="P81" s="188"/>
      <c r="Q81" s="17"/>
      <c r="R81" s="17"/>
      <c r="S81" s="188"/>
      <c r="T81" s="188"/>
      <c r="U81" s="188"/>
      <c r="V81" s="188"/>
      <c r="W81" s="188"/>
      <c r="X81" s="188"/>
      <c r="Y81" s="19">
        <f>Y82</f>
        <v>10</v>
      </c>
      <c r="Z81" s="19">
        <f>Z82</f>
        <v>3</v>
      </c>
      <c r="AA81" s="32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94.5">
      <c r="A82" s="55" t="s">
        <v>68</v>
      </c>
      <c r="B82" s="77" t="s">
        <v>140</v>
      </c>
      <c r="C82" s="14" t="s">
        <v>29</v>
      </c>
      <c r="D82" s="14" t="s">
        <v>24</v>
      </c>
      <c r="E82" s="14" t="s">
        <v>112</v>
      </c>
      <c r="F82" s="14" t="s">
        <v>61</v>
      </c>
      <c r="G82" s="17"/>
      <c r="H82" s="17"/>
      <c r="I82" s="17"/>
      <c r="J82" s="17"/>
      <c r="K82" s="17"/>
      <c r="L82" s="17"/>
      <c r="M82" s="188"/>
      <c r="N82" s="188"/>
      <c r="O82" s="188"/>
      <c r="P82" s="188"/>
      <c r="Q82" s="17"/>
      <c r="R82" s="17"/>
      <c r="S82" s="188"/>
      <c r="T82" s="188"/>
      <c r="U82" s="188"/>
      <c r="V82" s="188"/>
      <c r="W82" s="188"/>
      <c r="X82" s="188"/>
      <c r="Y82" s="19">
        <v>10</v>
      </c>
      <c r="Z82" s="19">
        <v>3</v>
      </c>
      <c r="AA82" s="32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31.5">
      <c r="A83" s="128" t="s">
        <v>116</v>
      </c>
      <c r="B83" s="77" t="s">
        <v>140</v>
      </c>
      <c r="C83" s="14" t="s">
        <v>29</v>
      </c>
      <c r="D83" s="14" t="s">
        <v>24</v>
      </c>
      <c r="E83" s="14" t="s">
        <v>115</v>
      </c>
      <c r="F83" s="14" t="s">
        <v>23</v>
      </c>
      <c r="G83" s="17"/>
      <c r="H83" s="17"/>
      <c r="I83" s="17"/>
      <c r="J83" s="17"/>
      <c r="K83" s="17"/>
      <c r="L83" s="17"/>
      <c r="M83" s="188"/>
      <c r="N83" s="188"/>
      <c r="O83" s="188"/>
      <c r="P83" s="188"/>
      <c r="Q83" s="17"/>
      <c r="R83" s="17"/>
      <c r="S83" s="188"/>
      <c r="T83" s="188"/>
      <c r="U83" s="188"/>
      <c r="V83" s="188"/>
      <c r="W83" s="188"/>
      <c r="X83" s="188"/>
      <c r="Y83" s="19">
        <f>Y84</f>
        <v>10</v>
      </c>
      <c r="Z83" s="19">
        <f>Z84</f>
        <v>2</v>
      </c>
      <c r="AA83" s="32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94.5">
      <c r="A84" s="55" t="s">
        <v>68</v>
      </c>
      <c r="B84" s="77" t="s">
        <v>140</v>
      </c>
      <c r="C84" s="14" t="s">
        <v>29</v>
      </c>
      <c r="D84" s="14" t="s">
        <v>24</v>
      </c>
      <c r="E84" s="14" t="s">
        <v>115</v>
      </c>
      <c r="F84" s="14" t="s">
        <v>61</v>
      </c>
      <c r="G84" s="17"/>
      <c r="H84" s="17"/>
      <c r="I84" s="17"/>
      <c r="J84" s="17"/>
      <c r="K84" s="17"/>
      <c r="L84" s="17"/>
      <c r="M84" s="188"/>
      <c r="N84" s="188"/>
      <c r="O84" s="188"/>
      <c r="P84" s="188"/>
      <c r="Q84" s="17"/>
      <c r="R84" s="17"/>
      <c r="S84" s="188"/>
      <c r="T84" s="188"/>
      <c r="U84" s="188"/>
      <c r="V84" s="188"/>
      <c r="W84" s="188"/>
      <c r="X84" s="188"/>
      <c r="Y84" s="19">
        <v>10</v>
      </c>
      <c r="Z84" s="19">
        <v>2</v>
      </c>
      <c r="AA84" s="32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31.5">
      <c r="A85" s="76" t="s">
        <v>50</v>
      </c>
      <c r="B85" s="77" t="s">
        <v>140</v>
      </c>
      <c r="C85" s="196" t="s">
        <v>31</v>
      </c>
      <c r="D85" s="196" t="s">
        <v>28</v>
      </c>
      <c r="E85" s="196" t="s">
        <v>25</v>
      </c>
      <c r="F85" s="196" t="s">
        <v>23</v>
      </c>
      <c r="G85" s="17"/>
      <c r="H85" s="17"/>
      <c r="I85" s="17"/>
      <c r="J85" s="17"/>
      <c r="K85" s="17"/>
      <c r="L85" s="17"/>
      <c r="M85" s="188"/>
      <c r="N85" s="188"/>
      <c r="O85" s="188"/>
      <c r="P85" s="17"/>
      <c r="Q85" s="17"/>
      <c r="R85" s="17"/>
      <c r="S85" s="19"/>
      <c r="T85" s="19"/>
      <c r="U85" s="19"/>
      <c r="V85" s="19"/>
      <c r="W85" s="19"/>
      <c r="X85" s="19"/>
      <c r="Y85" s="193">
        <f aca="true" t="shared" si="22" ref="Y85:Z87">Y86</f>
        <v>694.4200000000001</v>
      </c>
      <c r="Z85" s="193">
        <f t="shared" si="22"/>
        <v>818.85</v>
      </c>
      <c r="AA85" s="15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5.75">
      <c r="A86" s="54" t="s">
        <v>20</v>
      </c>
      <c r="B86" s="77" t="s">
        <v>140</v>
      </c>
      <c r="C86" s="14" t="s">
        <v>31</v>
      </c>
      <c r="D86" s="14" t="s">
        <v>21</v>
      </c>
      <c r="E86" s="14" t="s">
        <v>25</v>
      </c>
      <c r="F86" s="14" t="s">
        <v>23</v>
      </c>
      <c r="G86" s="17"/>
      <c r="H86" s="17"/>
      <c r="I86" s="17"/>
      <c r="J86" s="17"/>
      <c r="K86" s="17"/>
      <c r="L86" s="17"/>
      <c r="M86" s="188"/>
      <c r="N86" s="188"/>
      <c r="O86" s="188"/>
      <c r="P86" s="17"/>
      <c r="Q86" s="17"/>
      <c r="R86" s="17"/>
      <c r="S86" s="19"/>
      <c r="T86" s="19"/>
      <c r="U86" s="19"/>
      <c r="V86" s="19"/>
      <c r="W86" s="19"/>
      <c r="X86" s="19"/>
      <c r="Y86" s="19">
        <f t="shared" si="22"/>
        <v>694.4200000000001</v>
      </c>
      <c r="Z86" s="19">
        <f t="shared" si="22"/>
        <v>818.85</v>
      </c>
      <c r="AA86" s="15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47.25">
      <c r="A87" s="79" t="s">
        <v>120</v>
      </c>
      <c r="B87" s="77" t="s">
        <v>140</v>
      </c>
      <c r="C87" s="14" t="s">
        <v>31</v>
      </c>
      <c r="D87" s="14" t="s">
        <v>21</v>
      </c>
      <c r="E87" s="14" t="s">
        <v>82</v>
      </c>
      <c r="F87" s="14" t="s">
        <v>23</v>
      </c>
      <c r="G87" s="17" t="e">
        <f>#REF!</f>
        <v>#REF!</v>
      </c>
      <c r="H87" s="17" t="e">
        <f>#REF!</f>
        <v>#REF!</v>
      </c>
      <c r="I87" s="17" t="e">
        <f>#REF!</f>
        <v>#REF!</v>
      </c>
      <c r="J87" s="17"/>
      <c r="K87" s="17"/>
      <c r="L87" s="17"/>
      <c r="M87" s="188"/>
      <c r="N87" s="188"/>
      <c r="O87" s="188"/>
      <c r="P87" s="17"/>
      <c r="Q87" s="17"/>
      <c r="R87" s="17"/>
      <c r="S87" s="19" t="e">
        <f>#REF!</f>
        <v>#REF!</v>
      </c>
      <c r="T87" s="19" t="e">
        <f>#REF!</f>
        <v>#REF!</v>
      </c>
      <c r="U87" s="19" t="e">
        <f>#REF!</f>
        <v>#REF!</v>
      </c>
      <c r="V87" s="19" t="e">
        <f>#REF!</f>
        <v>#REF!</v>
      </c>
      <c r="W87" s="19" t="e">
        <f>#REF!</f>
        <v>#REF!</v>
      </c>
      <c r="X87" s="19" t="e">
        <f>#REF!</f>
        <v>#REF!</v>
      </c>
      <c r="Y87" s="19">
        <f>Y88</f>
        <v>694.4200000000001</v>
      </c>
      <c r="Z87" s="19">
        <f t="shared" si="22"/>
        <v>818.85</v>
      </c>
      <c r="AA87" s="15" t="e">
        <f>#REF!</f>
        <v>#REF!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63">
      <c r="A88" s="79" t="s">
        <v>117</v>
      </c>
      <c r="B88" s="77" t="s">
        <v>140</v>
      </c>
      <c r="C88" s="14" t="s">
        <v>31</v>
      </c>
      <c r="D88" s="14" t="s">
        <v>21</v>
      </c>
      <c r="E88" s="14" t="s">
        <v>118</v>
      </c>
      <c r="F88" s="14" t="s">
        <v>23</v>
      </c>
      <c r="G88" s="17"/>
      <c r="H88" s="17"/>
      <c r="I88" s="17"/>
      <c r="J88" s="17"/>
      <c r="K88" s="17"/>
      <c r="L88" s="17"/>
      <c r="M88" s="188"/>
      <c r="N88" s="188"/>
      <c r="O88" s="188"/>
      <c r="P88" s="17"/>
      <c r="Q88" s="17"/>
      <c r="R88" s="17"/>
      <c r="S88" s="19"/>
      <c r="T88" s="19"/>
      <c r="U88" s="19"/>
      <c r="V88" s="19"/>
      <c r="W88" s="19"/>
      <c r="X88" s="19"/>
      <c r="Y88" s="19">
        <f>Y89+Y90+Y91+Y92</f>
        <v>694.4200000000001</v>
      </c>
      <c r="Z88" s="19">
        <f>Z89+Z90+Z91+Z92</f>
        <v>818.85</v>
      </c>
      <c r="AA88" s="15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45">
      <c r="A89" s="131" t="s">
        <v>119</v>
      </c>
      <c r="B89" s="77" t="s">
        <v>140</v>
      </c>
      <c r="C89" s="14" t="s">
        <v>31</v>
      </c>
      <c r="D89" s="14" t="s">
        <v>21</v>
      </c>
      <c r="E89" s="14" t="s">
        <v>118</v>
      </c>
      <c r="F89" s="14" t="s">
        <v>69</v>
      </c>
      <c r="G89" s="17"/>
      <c r="H89" s="17"/>
      <c r="I89" s="17"/>
      <c r="J89" s="17"/>
      <c r="K89" s="17"/>
      <c r="L89" s="17"/>
      <c r="M89" s="188"/>
      <c r="N89" s="188"/>
      <c r="O89" s="188"/>
      <c r="P89" s="17"/>
      <c r="Q89" s="17"/>
      <c r="R89" s="17"/>
      <c r="S89" s="19"/>
      <c r="T89" s="19"/>
      <c r="U89" s="19"/>
      <c r="V89" s="19"/>
      <c r="W89" s="19"/>
      <c r="X89" s="19"/>
      <c r="Y89" s="17">
        <v>439.2</v>
      </c>
      <c r="Z89" s="17">
        <v>562.2</v>
      </c>
      <c r="AA89" s="15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45">
      <c r="A90" s="131" t="s">
        <v>56</v>
      </c>
      <c r="B90" s="77" t="s">
        <v>140</v>
      </c>
      <c r="C90" s="14" t="s">
        <v>31</v>
      </c>
      <c r="D90" s="14" t="s">
        <v>21</v>
      </c>
      <c r="E90" s="14" t="s">
        <v>118</v>
      </c>
      <c r="F90" s="14" t="s">
        <v>61</v>
      </c>
      <c r="G90" s="17">
        <f>G92</f>
        <v>1</v>
      </c>
      <c r="H90" s="17">
        <f>H92</f>
        <v>1</v>
      </c>
      <c r="I90" s="17">
        <f>I92</f>
        <v>0</v>
      </c>
      <c r="J90" s="17" t="e">
        <f>#REF!+#REF!+#REF!+#REF!</f>
        <v>#REF!</v>
      </c>
      <c r="K90" s="17" t="e">
        <f>#REF!+#REF!+#REF!+#REF!</f>
        <v>#REF!</v>
      </c>
      <c r="L90" s="17" t="e">
        <f>#REF!+#REF!+#REF!+#REF!</f>
        <v>#REF!</v>
      </c>
      <c r="M90" s="17">
        <v>95386.5</v>
      </c>
      <c r="N90" s="17">
        <v>46360.7</v>
      </c>
      <c r="O90" s="17">
        <v>49025.8</v>
      </c>
      <c r="P90" s="17" t="e">
        <f>#REF!+#REF!+#REF!+#REF!</f>
        <v>#REF!</v>
      </c>
      <c r="Q90" s="17" t="e">
        <f>#REF!+#REF!+#REF!+#REF!</f>
        <v>#REF!</v>
      </c>
      <c r="R90" s="17" t="e">
        <f>#REF!+#REF!+#REF!+#REF!</f>
        <v>#REF!</v>
      </c>
      <c r="S90" s="17" t="e">
        <f>#REF!+#REF!+#REF!+#REF!</f>
        <v>#REF!</v>
      </c>
      <c r="T90" s="17" t="e">
        <f>#REF!+#REF!+#REF!+#REF!</f>
        <v>#REF!</v>
      </c>
      <c r="U90" s="17" t="e">
        <f>#REF!+#REF!+#REF!+#REF!</f>
        <v>#REF!</v>
      </c>
      <c r="V90" s="17" t="e">
        <f>#REF!+#REF!+#REF!+#REF!</f>
        <v>#REF!</v>
      </c>
      <c r="W90" s="17" t="e">
        <f>#REF!+#REF!+#REF!+#REF!</f>
        <v>#REF!</v>
      </c>
      <c r="X90" s="17" t="e">
        <f>#REF!+#REF!+#REF!+#REF!</f>
        <v>#REF!</v>
      </c>
      <c r="Y90" s="17">
        <f>533-285.28</f>
        <v>247.72000000000003</v>
      </c>
      <c r="Z90" s="17">
        <f>533-455.45+83.1+88.5</f>
        <v>249.15</v>
      </c>
      <c r="AA90" s="41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33.75" customHeight="1">
      <c r="A91" s="209" t="s">
        <v>57</v>
      </c>
      <c r="B91" s="77" t="s">
        <v>140</v>
      </c>
      <c r="C91" s="14" t="s">
        <v>31</v>
      </c>
      <c r="D91" s="14" t="s">
        <v>21</v>
      </c>
      <c r="E91" s="14" t="s">
        <v>118</v>
      </c>
      <c r="F91" s="14" t="s">
        <v>62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>
        <v>1.5</v>
      </c>
      <c r="Z91" s="17">
        <v>1.5</v>
      </c>
      <c r="AA91" s="41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30">
      <c r="A92" s="131" t="s">
        <v>58</v>
      </c>
      <c r="B92" s="77" t="s">
        <v>140</v>
      </c>
      <c r="C92" s="14" t="s">
        <v>31</v>
      </c>
      <c r="D92" s="14" t="s">
        <v>21</v>
      </c>
      <c r="E92" s="14" t="s">
        <v>118</v>
      </c>
      <c r="F92" s="14" t="s">
        <v>63</v>
      </c>
      <c r="G92" s="17">
        <v>1</v>
      </c>
      <c r="H92" s="17">
        <v>1</v>
      </c>
      <c r="I92" s="17"/>
      <c r="J92" s="19"/>
      <c r="K92" s="19"/>
      <c r="L92" s="19"/>
      <c r="M92" s="188"/>
      <c r="N92" s="188"/>
      <c r="O92" s="188"/>
      <c r="P92" s="19"/>
      <c r="Q92" s="19"/>
      <c r="R92" s="19"/>
      <c r="S92" s="19" t="e">
        <f>#REF!</f>
        <v>#REF!</v>
      </c>
      <c r="T92" s="19" t="e">
        <f>#REF!</f>
        <v>#REF!</v>
      </c>
      <c r="U92" s="19" t="e">
        <f>#REF!</f>
        <v>#REF!</v>
      </c>
      <c r="V92" s="19" t="e">
        <f>#REF!</f>
        <v>#REF!</v>
      </c>
      <c r="W92" s="19" t="e">
        <f>#REF!</f>
        <v>#REF!</v>
      </c>
      <c r="X92" s="19" t="e">
        <f>#REF!</f>
        <v>#REF!</v>
      </c>
      <c r="Y92" s="17">
        <v>6</v>
      </c>
      <c r="Z92" s="17">
        <v>6</v>
      </c>
      <c r="AA92" s="41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5.75">
      <c r="A93" s="152" t="s">
        <v>77</v>
      </c>
      <c r="B93" s="77" t="s">
        <v>140</v>
      </c>
      <c r="C93" s="75" t="s">
        <v>2</v>
      </c>
      <c r="D93" s="75" t="s">
        <v>28</v>
      </c>
      <c r="E93" s="75" t="s">
        <v>25</v>
      </c>
      <c r="F93" s="75" t="s">
        <v>23</v>
      </c>
      <c r="G93" s="17"/>
      <c r="H93" s="17"/>
      <c r="I93" s="17"/>
      <c r="J93" s="19"/>
      <c r="K93" s="19"/>
      <c r="L93" s="19"/>
      <c r="M93" s="188"/>
      <c r="N93" s="188"/>
      <c r="O93" s="188"/>
      <c r="P93" s="19"/>
      <c r="Q93" s="19"/>
      <c r="R93" s="19"/>
      <c r="S93" s="19"/>
      <c r="T93" s="19"/>
      <c r="U93" s="19"/>
      <c r="V93" s="19"/>
      <c r="W93" s="19"/>
      <c r="X93" s="19"/>
      <c r="Y93" s="153">
        <f aca="true" t="shared" si="23" ref="Y93:Z96">Y94</f>
        <v>10</v>
      </c>
      <c r="Z93" s="153">
        <f t="shared" si="23"/>
        <v>0</v>
      </c>
      <c r="AA93" s="41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5.75">
      <c r="A94" s="211" t="s">
        <v>78</v>
      </c>
      <c r="B94" s="77" t="s">
        <v>140</v>
      </c>
      <c r="C94" s="14" t="s">
        <v>2</v>
      </c>
      <c r="D94" s="14" t="s">
        <v>21</v>
      </c>
      <c r="E94" s="14" t="s">
        <v>25</v>
      </c>
      <c r="F94" s="14" t="s">
        <v>23</v>
      </c>
      <c r="G94" s="17"/>
      <c r="H94" s="17"/>
      <c r="I94" s="17"/>
      <c r="J94" s="19"/>
      <c r="K94" s="19"/>
      <c r="L94" s="19"/>
      <c r="M94" s="188"/>
      <c r="N94" s="188"/>
      <c r="O94" s="188"/>
      <c r="P94" s="19"/>
      <c r="Q94" s="19"/>
      <c r="R94" s="19"/>
      <c r="S94" s="19"/>
      <c r="T94" s="19"/>
      <c r="U94" s="19"/>
      <c r="V94" s="19"/>
      <c r="W94" s="19"/>
      <c r="X94" s="19"/>
      <c r="Y94" s="19">
        <f t="shared" si="23"/>
        <v>10</v>
      </c>
      <c r="Z94" s="19">
        <f t="shared" si="23"/>
        <v>0</v>
      </c>
      <c r="AA94" s="41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47.25">
      <c r="A95" s="156" t="s">
        <v>120</v>
      </c>
      <c r="B95" s="77" t="s">
        <v>140</v>
      </c>
      <c r="C95" s="14" t="s">
        <v>2</v>
      </c>
      <c r="D95" s="14" t="s">
        <v>21</v>
      </c>
      <c r="E95" s="14" t="s">
        <v>82</v>
      </c>
      <c r="F95" s="14" t="s">
        <v>23</v>
      </c>
      <c r="G95" s="17"/>
      <c r="H95" s="17"/>
      <c r="I95" s="17"/>
      <c r="J95" s="19"/>
      <c r="K95" s="19"/>
      <c r="L95" s="19"/>
      <c r="M95" s="188"/>
      <c r="N95" s="188"/>
      <c r="O95" s="188"/>
      <c r="P95" s="19"/>
      <c r="Q95" s="19"/>
      <c r="R95" s="19"/>
      <c r="S95" s="19"/>
      <c r="T95" s="19"/>
      <c r="U95" s="19"/>
      <c r="V95" s="19"/>
      <c r="W95" s="19"/>
      <c r="X95" s="19"/>
      <c r="Y95" s="19">
        <f t="shared" si="23"/>
        <v>10</v>
      </c>
      <c r="Z95" s="19">
        <f t="shared" si="23"/>
        <v>0</v>
      </c>
      <c r="AA95" s="41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63">
      <c r="A96" s="151" t="s">
        <v>121</v>
      </c>
      <c r="B96" s="77" t="s">
        <v>140</v>
      </c>
      <c r="C96" s="14" t="s">
        <v>2</v>
      </c>
      <c r="D96" s="14" t="s">
        <v>21</v>
      </c>
      <c r="E96" s="14" t="s">
        <v>153</v>
      </c>
      <c r="F96" s="14" t="s">
        <v>23</v>
      </c>
      <c r="G96" s="17"/>
      <c r="H96" s="17"/>
      <c r="I96" s="17"/>
      <c r="J96" s="19"/>
      <c r="K96" s="19"/>
      <c r="L96" s="19"/>
      <c r="M96" s="188"/>
      <c r="N96" s="188"/>
      <c r="O96" s="188"/>
      <c r="P96" s="19"/>
      <c r="Q96" s="19"/>
      <c r="R96" s="19"/>
      <c r="S96" s="19"/>
      <c r="T96" s="19"/>
      <c r="U96" s="19"/>
      <c r="V96" s="19"/>
      <c r="W96" s="19"/>
      <c r="X96" s="19"/>
      <c r="Y96" s="19">
        <f t="shared" si="23"/>
        <v>10</v>
      </c>
      <c r="Z96" s="19">
        <f t="shared" si="23"/>
        <v>0</v>
      </c>
      <c r="AA96" s="41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45">
      <c r="A97" s="131" t="s">
        <v>56</v>
      </c>
      <c r="B97" s="77" t="s">
        <v>140</v>
      </c>
      <c r="C97" s="14" t="s">
        <v>2</v>
      </c>
      <c r="D97" s="14" t="s">
        <v>21</v>
      </c>
      <c r="E97" s="14" t="s">
        <v>153</v>
      </c>
      <c r="F97" s="14" t="s">
        <v>61</v>
      </c>
      <c r="G97" s="17"/>
      <c r="H97" s="17"/>
      <c r="I97" s="17"/>
      <c r="J97" s="19"/>
      <c r="K97" s="19"/>
      <c r="L97" s="19"/>
      <c r="M97" s="188"/>
      <c r="N97" s="188"/>
      <c r="O97" s="188"/>
      <c r="P97" s="19"/>
      <c r="Q97" s="19"/>
      <c r="R97" s="19"/>
      <c r="S97" s="19"/>
      <c r="T97" s="19"/>
      <c r="U97" s="19"/>
      <c r="V97" s="19"/>
      <c r="W97" s="19"/>
      <c r="X97" s="19"/>
      <c r="Y97" s="17">
        <v>10</v>
      </c>
      <c r="Z97" s="17">
        <f>AA97+AB97</f>
        <v>0</v>
      </c>
      <c r="AA97" s="41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5.75">
      <c r="A98" s="57"/>
      <c r="B98" s="184"/>
      <c r="C98" s="18"/>
      <c r="D98" s="18"/>
      <c r="E98" s="18"/>
      <c r="F98" s="18"/>
      <c r="G98" s="17"/>
      <c r="H98" s="17"/>
      <c r="I98" s="17"/>
      <c r="J98" s="19"/>
      <c r="K98" s="19"/>
      <c r="L98" s="19"/>
      <c r="M98" s="188"/>
      <c r="N98" s="188"/>
      <c r="O98" s="188"/>
      <c r="P98" s="19"/>
      <c r="Q98" s="19"/>
      <c r="R98" s="19"/>
      <c r="S98" s="19"/>
      <c r="T98" s="19"/>
      <c r="U98" s="19"/>
      <c r="V98" s="19"/>
      <c r="W98" s="19"/>
      <c r="X98" s="19"/>
      <c r="Y98" s="195"/>
      <c r="Z98" s="195"/>
      <c r="AA98" s="41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5.75">
      <c r="A99" s="212" t="s">
        <v>8</v>
      </c>
      <c r="B99" s="218"/>
      <c r="C99" s="219"/>
      <c r="D99" s="219"/>
      <c r="E99" s="219"/>
      <c r="F99" s="219"/>
      <c r="G99" s="188"/>
      <c r="H99" s="188"/>
      <c r="I99" s="188"/>
      <c r="J99" s="220"/>
      <c r="K99" s="220"/>
      <c r="L99" s="220"/>
      <c r="M99" s="188"/>
      <c r="N99" s="188"/>
      <c r="O99" s="188"/>
      <c r="P99" s="220"/>
      <c r="Q99" s="220"/>
      <c r="R99" s="220"/>
      <c r="S99" s="220"/>
      <c r="T99" s="220"/>
      <c r="U99" s="220"/>
      <c r="V99" s="220"/>
      <c r="W99" s="220"/>
      <c r="X99" s="220"/>
      <c r="Y99" s="220">
        <f>Y19+Y54+Y60+Y66+Y85+Y93</f>
        <v>3954.2200000000003</v>
      </c>
      <c r="Z99" s="220">
        <f>Z19+Z54+Z60+Z66+Z85+Z93</f>
        <v>3892.42</v>
      </c>
      <c r="AA99" s="41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26" ht="15.75">
      <c r="A100" s="95"/>
      <c r="B100" s="95"/>
      <c r="C100" s="96"/>
      <c r="D100" s="96"/>
      <c r="E100" s="96"/>
      <c r="F100" s="96"/>
      <c r="G100" s="95"/>
      <c r="H100" s="95"/>
      <c r="I100" s="95"/>
      <c r="J100" s="95"/>
      <c r="K100" s="95"/>
      <c r="L100" s="95"/>
      <c r="M100" s="95"/>
      <c r="N100" s="95"/>
      <c r="O100" s="95"/>
      <c r="P100" s="97"/>
      <c r="Q100" s="97"/>
      <c r="R100" s="97"/>
      <c r="S100" s="98"/>
      <c r="T100" s="98"/>
      <c r="U100" s="97"/>
      <c r="V100" s="97"/>
      <c r="W100" s="99"/>
      <c r="X100" s="100"/>
      <c r="Y100" s="101"/>
      <c r="Z100" s="101"/>
    </row>
    <row r="101" spans="1:26" ht="15.75">
      <c r="A101" s="102"/>
      <c r="B101" s="102"/>
      <c r="C101" s="103"/>
      <c r="D101" s="103"/>
      <c r="E101" s="103"/>
      <c r="F101" s="103"/>
      <c r="G101" s="102"/>
      <c r="H101" s="102"/>
      <c r="I101" s="102"/>
      <c r="J101" s="102"/>
      <c r="K101" s="102"/>
      <c r="L101" s="102"/>
      <c r="M101" s="102"/>
      <c r="N101" s="102"/>
      <c r="O101" s="102"/>
      <c r="P101" s="104"/>
      <c r="Q101" s="104"/>
      <c r="R101" s="104"/>
      <c r="S101" s="105"/>
      <c r="T101" s="105"/>
      <c r="U101" s="104"/>
      <c r="V101" s="104"/>
      <c r="W101" s="31"/>
      <c r="X101" s="65"/>
      <c r="Y101" s="171"/>
      <c r="Z101" s="171"/>
    </row>
    <row r="102" spans="1:26" ht="15.75">
      <c r="A102" s="102"/>
      <c r="B102" s="102"/>
      <c r="C102" s="103"/>
      <c r="D102" s="103"/>
      <c r="E102" s="103"/>
      <c r="F102" s="103"/>
      <c r="G102" s="102"/>
      <c r="H102" s="102"/>
      <c r="I102" s="102"/>
      <c r="J102" s="102"/>
      <c r="K102" s="102"/>
      <c r="L102" s="102"/>
      <c r="M102" s="102"/>
      <c r="N102" s="102"/>
      <c r="O102" s="102"/>
      <c r="P102" s="104"/>
      <c r="Q102" s="104"/>
      <c r="R102" s="104"/>
      <c r="S102" s="105"/>
      <c r="T102" s="105"/>
      <c r="U102" s="104"/>
      <c r="V102" s="104"/>
      <c r="W102" s="31"/>
      <c r="X102" s="65"/>
      <c r="Y102" s="171"/>
      <c r="Z102" s="171"/>
    </row>
    <row r="103" spans="1:26" ht="17.25">
      <c r="A103" s="229"/>
      <c r="B103" s="229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</row>
    <row r="104" spans="1:26" ht="15">
      <c r="A104" s="227" t="s">
        <v>137</v>
      </c>
      <c r="B104" s="227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</row>
    <row r="105" spans="1:26" ht="15.75">
      <c r="A105" s="102"/>
      <c r="B105" s="102"/>
      <c r="C105" s="103"/>
      <c r="D105" s="103"/>
      <c r="E105" s="103"/>
      <c r="F105" s="10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4"/>
      <c r="Q105" s="104"/>
      <c r="R105" s="104"/>
      <c r="S105" s="104"/>
      <c r="T105" s="104"/>
      <c r="U105" s="104"/>
      <c r="V105" s="104"/>
      <c r="W105" s="31"/>
      <c r="X105" s="65"/>
      <c r="Y105" s="107"/>
      <c r="Z105" s="107"/>
    </row>
    <row r="106" spans="1:26" ht="15.75">
      <c r="A106" s="102"/>
      <c r="B106" s="102"/>
      <c r="C106" s="103"/>
      <c r="D106" s="103"/>
      <c r="E106" s="103"/>
      <c r="F106" s="103"/>
      <c r="G106" s="102"/>
      <c r="H106" s="102"/>
      <c r="I106" s="102"/>
      <c r="J106" s="102"/>
      <c r="K106" s="102"/>
      <c r="L106" s="102"/>
      <c r="M106" s="102"/>
      <c r="N106" s="102"/>
      <c r="O106" s="102"/>
      <c r="P106" s="104"/>
      <c r="Q106" s="104"/>
      <c r="R106" s="104"/>
      <c r="S106" s="104"/>
      <c r="T106" s="105"/>
      <c r="U106" s="104"/>
      <c r="V106" s="104"/>
      <c r="W106" s="31"/>
      <c r="X106" s="65"/>
      <c r="Y106" s="106"/>
      <c r="Z106" s="107"/>
    </row>
    <row r="107" spans="1:26" ht="15.75">
      <c r="A107" s="102"/>
      <c r="B107" s="102"/>
      <c r="C107" s="103"/>
      <c r="D107" s="103"/>
      <c r="E107" s="103"/>
      <c r="F107" s="103"/>
      <c r="G107" s="102"/>
      <c r="H107" s="102"/>
      <c r="I107" s="102"/>
      <c r="J107" s="102"/>
      <c r="K107" s="102"/>
      <c r="L107" s="102"/>
      <c r="M107" s="102"/>
      <c r="N107" s="102"/>
      <c r="O107" s="102"/>
      <c r="P107" s="104"/>
      <c r="Q107" s="104"/>
      <c r="R107" s="104"/>
      <c r="S107" s="104"/>
      <c r="T107" s="104"/>
      <c r="U107" s="104"/>
      <c r="V107" s="104"/>
      <c r="W107" s="31"/>
      <c r="X107" s="65"/>
      <c r="Y107" s="107"/>
      <c r="Z107" s="107"/>
    </row>
    <row r="108" spans="1:26" ht="15.75">
      <c r="A108" s="102"/>
      <c r="B108" s="102"/>
      <c r="C108" s="103"/>
      <c r="D108" s="103"/>
      <c r="E108" s="103"/>
      <c r="F108" s="103"/>
      <c r="G108" s="102"/>
      <c r="H108" s="102"/>
      <c r="I108" s="102"/>
      <c r="J108" s="102"/>
      <c r="K108" s="102"/>
      <c r="L108" s="102"/>
      <c r="M108" s="102"/>
      <c r="N108" s="102"/>
      <c r="O108" s="102"/>
      <c r="P108" s="104"/>
      <c r="Q108" s="104"/>
      <c r="R108" s="104"/>
      <c r="S108" s="104"/>
      <c r="T108" s="105"/>
      <c r="U108" s="104"/>
      <c r="V108" s="104"/>
      <c r="W108" s="31"/>
      <c r="X108" s="65"/>
      <c r="Y108" s="107"/>
      <c r="Z108" s="107"/>
    </row>
    <row r="109" spans="1:26" ht="15.75">
      <c r="A109" s="23"/>
      <c r="B109" s="23"/>
      <c r="C109" s="22"/>
      <c r="D109" s="22"/>
      <c r="E109" s="22"/>
      <c r="F109" s="22"/>
      <c r="G109" s="23"/>
      <c r="H109" s="23"/>
      <c r="I109" s="23"/>
      <c r="J109" s="23"/>
      <c r="K109" s="23"/>
      <c r="L109" s="23"/>
      <c r="M109" s="23"/>
      <c r="N109" s="23"/>
      <c r="O109" s="23"/>
      <c r="P109" s="24"/>
      <c r="Q109" s="24"/>
      <c r="R109" s="24"/>
      <c r="S109" s="24"/>
      <c r="T109" s="24"/>
      <c r="U109" s="24"/>
      <c r="V109" s="24"/>
      <c r="W109" s="31"/>
      <c r="X109" s="65"/>
      <c r="Y109" s="25"/>
      <c r="Z109" s="25"/>
    </row>
    <row r="110" spans="1:26" ht="15.75">
      <c r="A110" s="23"/>
      <c r="B110" s="23"/>
      <c r="C110" s="22"/>
      <c r="D110" s="22"/>
      <c r="E110" s="22"/>
      <c r="F110" s="22"/>
      <c r="G110" s="23"/>
      <c r="H110" s="23"/>
      <c r="I110" s="23"/>
      <c r="J110" s="23"/>
      <c r="K110" s="23"/>
      <c r="L110" s="23"/>
      <c r="M110" s="23"/>
      <c r="N110" s="23"/>
      <c r="O110" s="23"/>
      <c r="P110" s="24"/>
      <c r="Q110" s="24"/>
      <c r="R110" s="24"/>
      <c r="S110" s="24"/>
      <c r="T110" s="24"/>
      <c r="U110" s="24"/>
      <c r="V110" s="24"/>
      <c r="W110" s="31"/>
      <c r="X110" s="65"/>
      <c r="Y110" s="25"/>
      <c r="Z110" s="25"/>
    </row>
    <row r="111" spans="1:26" ht="15.75">
      <c r="A111" s="23"/>
      <c r="B111" s="23"/>
      <c r="C111" s="22"/>
      <c r="D111" s="22"/>
      <c r="E111" s="22"/>
      <c r="F111" s="22"/>
      <c r="G111" s="23"/>
      <c r="H111" s="23"/>
      <c r="I111" s="23"/>
      <c r="J111" s="23"/>
      <c r="K111" s="23"/>
      <c r="L111" s="23"/>
      <c r="M111" s="23"/>
      <c r="N111" s="23"/>
      <c r="O111" s="23"/>
      <c r="P111" s="24"/>
      <c r="Q111" s="24"/>
      <c r="R111" s="24"/>
      <c r="S111" s="24"/>
      <c r="T111" s="24"/>
      <c r="U111" s="24"/>
      <c r="V111" s="24"/>
      <c r="W111" s="31"/>
      <c r="X111" s="65"/>
      <c r="Y111" s="25"/>
      <c r="Z111" s="25"/>
    </row>
    <row r="112" spans="1:26" ht="15.75">
      <c r="A112" s="23"/>
      <c r="B112" s="23"/>
      <c r="C112" s="22"/>
      <c r="D112" s="22"/>
      <c r="E112" s="22"/>
      <c r="F112" s="22"/>
      <c r="G112" s="23"/>
      <c r="H112" s="23"/>
      <c r="I112" s="23"/>
      <c r="J112" s="23"/>
      <c r="K112" s="23"/>
      <c r="L112" s="23"/>
      <c r="M112" s="23"/>
      <c r="N112" s="23"/>
      <c r="O112" s="23"/>
      <c r="P112" s="24"/>
      <c r="Q112" s="24"/>
      <c r="R112" s="24"/>
      <c r="S112" s="24"/>
      <c r="T112" s="24"/>
      <c r="U112" s="24"/>
      <c r="V112" s="24"/>
      <c r="W112" s="31"/>
      <c r="X112" s="65"/>
      <c r="Y112" s="25"/>
      <c r="Z112" s="25"/>
    </row>
    <row r="113" spans="1:26" ht="15.75">
      <c r="A113" s="23"/>
      <c r="B113" s="23"/>
      <c r="C113" s="22"/>
      <c r="D113" s="22"/>
      <c r="E113" s="22"/>
      <c r="F113" s="22"/>
      <c r="G113" s="23"/>
      <c r="H113" s="23"/>
      <c r="I113" s="23"/>
      <c r="J113" s="23"/>
      <c r="K113" s="23"/>
      <c r="L113" s="23"/>
      <c r="M113" s="23"/>
      <c r="N113" s="23"/>
      <c r="O113" s="23"/>
      <c r="P113" s="24"/>
      <c r="Q113" s="24"/>
      <c r="R113" s="24"/>
      <c r="S113" s="24"/>
      <c r="T113" s="24"/>
      <c r="U113" s="24"/>
      <c r="V113" s="24"/>
      <c r="W113" s="31"/>
      <c r="X113" s="65"/>
      <c r="Y113" s="25"/>
      <c r="Z113" s="25"/>
    </row>
    <row r="114" spans="1:26" ht="15.75">
      <c r="A114" s="23"/>
      <c r="B114" s="23"/>
      <c r="C114" s="22"/>
      <c r="D114" s="22"/>
      <c r="E114" s="22"/>
      <c r="F114" s="22"/>
      <c r="G114" s="23"/>
      <c r="H114" s="23"/>
      <c r="I114" s="23"/>
      <c r="J114" s="23"/>
      <c r="K114" s="23"/>
      <c r="L114" s="23"/>
      <c r="M114" s="23"/>
      <c r="N114" s="23"/>
      <c r="O114" s="23"/>
      <c r="P114" s="24"/>
      <c r="Q114" s="24"/>
      <c r="R114" s="24"/>
      <c r="S114" s="24"/>
      <c r="T114" s="24"/>
      <c r="U114" s="24"/>
      <c r="V114" s="24"/>
      <c r="W114" s="31"/>
      <c r="X114" s="65"/>
      <c r="Y114" s="25"/>
      <c r="Z114" s="25"/>
    </row>
    <row r="115" spans="1:26" ht="15.75">
      <c r="A115" s="23"/>
      <c r="B115" s="23"/>
      <c r="C115" s="22"/>
      <c r="D115" s="22"/>
      <c r="E115" s="22"/>
      <c r="F115" s="22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4"/>
      <c r="R115" s="24"/>
      <c r="S115" s="24"/>
      <c r="T115" s="24"/>
      <c r="U115" s="24"/>
      <c r="V115" s="24"/>
      <c r="W115" s="31"/>
      <c r="X115" s="65"/>
      <c r="Y115" s="25"/>
      <c r="Z115" s="25"/>
    </row>
    <row r="116" spans="1:26" ht="15.75">
      <c r="A116" s="23"/>
      <c r="B116" s="23"/>
      <c r="C116" s="22"/>
      <c r="D116" s="22"/>
      <c r="E116" s="22"/>
      <c r="F116" s="22"/>
      <c r="G116" s="23"/>
      <c r="H116" s="23"/>
      <c r="I116" s="23"/>
      <c r="J116" s="23"/>
      <c r="K116" s="23"/>
      <c r="L116" s="23"/>
      <c r="M116" s="23"/>
      <c r="N116" s="23"/>
      <c r="O116" s="23"/>
      <c r="P116" s="24"/>
      <c r="Q116" s="24"/>
      <c r="R116" s="24"/>
      <c r="S116" s="24"/>
      <c r="T116" s="24"/>
      <c r="U116" s="24"/>
      <c r="V116" s="24"/>
      <c r="W116" s="31"/>
      <c r="X116" s="65"/>
      <c r="Y116" s="25"/>
      <c r="Z116" s="25"/>
    </row>
    <row r="117" spans="1:26" ht="15.75">
      <c r="A117" s="23"/>
      <c r="B117" s="23"/>
      <c r="C117" s="22"/>
      <c r="D117" s="22"/>
      <c r="E117" s="22"/>
      <c r="F117" s="22"/>
      <c r="G117" s="23"/>
      <c r="H117" s="23"/>
      <c r="I117" s="23"/>
      <c r="J117" s="23"/>
      <c r="K117" s="23"/>
      <c r="L117" s="23"/>
      <c r="M117" s="23"/>
      <c r="N117" s="23"/>
      <c r="O117" s="23"/>
      <c r="P117" s="24"/>
      <c r="Q117" s="24"/>
      <c r="R117" s="24"/>
      <c r="S117" s="24"/>
      <c r="T117" s="24"/>
      <c r="U117" s="24"/>
      <c r="V117" s="24"/>
      <c r="W117" s="31"/>
      <c r="X117" s="65"/>
      <c r="Y117" s="25"/>
      <c r="Z117" s="25"/>
    </row>
    <row r="118" spans="1:26" ht="15.75">
      <c r="A118" s="23"/>
      <c r="B118" s="23"/>
      <c r="C118" s="22"/>
      <c r="D118" s="22"/>
      <c r="E118" s="22"/>
      <c r="F118" s="22"/>
      <c r="G118" s="23"/>
      <c r="H118" s="23"/>
      <c r="I118" s="23"/>
      <c r="J118" s="23"/>
      <c r="K118" s="23"/>
      <c r="L118" s="23"/>
      <c r="M118" s="23"/>
      <c r="N118" s="23"/>
      <c r="O118" s="23"/>
      <c r="P118" s="24"/>
      <c r="Q118" s="24"/>
      <c r="R118" s="24"/>
      <c r="S118" s="24"/>
      <c r="T118" s="24"/>
      <c r="U118" s="24"/>
      <c r="V118" s="24"/>
      <c r="W118" s="31"/>
      <c r="X118" s="65"/>
      <c r="Y118" s="25"/>
      <c r="Z118" s="25"/>
    </row>
    <row r="119" spans="1:26" ht="15.75">
      <c r="A119" s="23"/>
      <c r="B119" s="23"/>
      <c r="C119" s="22"/>
      <c r="D119" s="22"/>
      <c r="E119" s="22"/>
      <c r="F119" s="22"/>
      <c r="G119" s="23"/>
      <c r="H119" s="23"/>
      <c r="I119" s="23"/>
      <c r="J119" s="23"/>
      <c r="K119" s="23"/>
      <c r="L119" s="23"/>
      <c r="M119" s="23"/>
      <c r="N119" s="23"/>
      <c r="O119" s="23"/>
      <c r="P119" s="24"/>
      <c r="Q119" s="24"/>
      <c r="R119" s="24"/>
      <c r="S119" s="24"/>
      <c r="T119" s="24"/>
      <c r="U119" s="24"/>
      <c r="V119" s="24"/>
      <c r="W119" s="31"/>
      <c r="X119" s="65"/>
      <c r="Y119" s="25"/>
      <c r="Z119" s="25"/>
    </row>
    <row r="120" spans="1:26" ht="15.75">
      <c r="A120" s="23"/>
      <c r="B120" s="23"/>
      <c r="C120" s="22"/>
      <c r="D120" s="22"/>
      <c r="E120" s="22"/>
      <c r="F120" s="22"/>
      <c r="G120" s="23"/>
      <c r="H120" s="23"/>
      <c r="I120" s="23"/>
      <c r="J120" s="23"/>
      <c r="K120" s="23"/>
      <c r="L120" s="23"/>
      <c r="M120" s="23"/>
      <c r="N120" s="23"/>
      <c r="O120" s="23"/>
      <c r="P120" s="24"/>
      <c r="Q120" s="24"/>
      <c r="R120" s="24"/>
      <c r="S120" s="24"/>
      <c r="T120" s="24"/>
      <c r="U120" s="24"/>
      <c r="V120" s="24"/>
      <c r="W120" s="31"/>
      <c r="X120" s="65"/>
      <c r="Y120" s="25"/>
      <c r="Z120" s="25"/>
    </row>
    <row r="121" spans="1:26" ht="15.75">
      <c r="A121" s="23"/>
      <c r="B121" s="23"/>
      <c r="C121" s="22"/>
      <c r="D121" s="22"/>
      <c r="E121" s="22"/>
      <c r="F121" s="22"/>
      <c r="G121" s="23"/>
      <c r="H121" s="23"/>
      <c r="I121" s="23"/>
      <c r="J121" s="23"/>
      <c r="K121" s="23"/>
      <c r="L121" s="23"/>
      <c r="M121" s="23"/>
      <c r="N121" s="23"/>
      <c r="O121" s="23"/>
      <c r="P121" s="24"/>
      <c r="Q121" s="24"/>
      <c r="R121" s="24"/>
      <c r="S121" s="24"/>
      <c r="T121" s="24"/>
      <c r="U121" s="24"/>
      <c r="V121" s="24"/>
      <c r="W121" s="31"/>
      <c r="X121" s="65"/>
      <c r="Y121" s="25"/>
      <c r="Z121" s="25"/>
    </row>
    <row r="122" spans="1:26" ht="15.75">
      <c r="A122" s="23"/>
      <c r="B122" s="23"/>
      <c r="C122" s="22"/>
      <c r="D122" s="22"/>
      <c r="E122" s="22"/>
      <c r="F122" s="22"/>
      <c r="G122" s="23"/>
      <c r="H122" s="23"/>
      <c r="I122" s="23"/>
      <c r="J122" s="23"/>
      <c r="K122" s="23"/>
      <c r="L122" s="23"/>
      <c r="M122" s="23"/>
      <c r="N122" s="23"/>
      <c r="O122" s="23"/>
      <c r="P122" s="24"/>
      <c r="Q122" s="24"/>
      <c r="R122" s="24"/>
      <c r="S122" s="24"/>
      <c r="T122" s="24"/>
      <c r="U122" s="24"/>
      <c r="V122" s="24"/>
      <c r="W122" s="31"/>
      <c r="X122" s="65"/>
      <c r="Y122" s="25"/>
      <c r="Z122" s="25"/>
    </row>
    <row r="123" spans="1:26" ht="15.75">
      <c r="A123" s="23"/>
      <c r="B123" s="23"/>
      <c r="C123" s="22"/>
      <c r="D123" s="22"/>
      <c r="E123" s="22"/>
      <c r="F123" s="22"/>
      <c r="G123" s="23"/>
      <c r="H123" s="23"/>
      <c r="I123" s="23"/>
      <c r="J123" s="23"/>
      <c r="K123" s="23"/>
      <c r="L123" s="23"/>
      <c r="M123" s="23"/>
      <c r="N123" s="23"/>
      <c r="O123" s="23"/>
      <c r="P123" s="24"/>
      <c r="Q123" s="24"/>
      <c r="R123" s="24"/>
      <c r="S123" s="24"/>
      <c r="T123" s="24"/>
      <c r="U123" s="24"/>
      <c r="V123" s="24"/>
      <c r="W123" s="31"/>
      <c r="X123" s="65"/>
      <c r="Y123" s="25"/>
      <c r="Z123" s="25"/>
    </row>
    <row r="124" spans="1:26" ht="15.75">
      <c r="A124" s="23"/>
      <c r="B124" s="23"/>
      <c r="C124" s="22"/>
      <c r="D124" s="22"/>
      <c r="E124" s="22"/>
      <c r="F124" s="22"/>
      <c r="G124" s="23"/>
      <c r="H124" s="23"/>
      <c r="I124" s="23"/>
      <c r="J124" s="23"/>
      <c r="K124" s="23"/>
      <c r="L124" s="23"/>
      <c r="M124" s="23"/>
      <c r="N124" s="23"/>
      <c r="O124" s="23"/>
      <c r="P124" s="24"/>
      <c r="Q124" s="24"/>
      <c r="R124" s="24"/>
      <c r="S124" s="24"/>
      <c r="T124" s="24"/>
      <c r="U124" s="24"/>
      <c r="V124" s="24"/>
      <c r="W124" s="31"/>
      <c r="X124" s="65"/>
      <c r="Y124" s="25"/>
      <c r="Z124" s="25"/>
    </row>
    <row r="125" spans="1:26" ht="15.75">
      <c r="A125" s="23"/>
      <c r="B125" s="23"/>
      <c r="C125" s="22"/>
      <c r="D125" s="22"/>
      <c r="E125" s="22"/>
      <c r="F125" s="22"/>
      <c r="G125" s="23"/>
      <c r="H125" s="23"/>
      <c r="I125" s="23"/>
      <c r="J125" s="23"/>
      <c r="K125" s="23"/>
      <c r="L125" s="23"/>
      <c r="M125" s="23"/>
      <c r="N125" s="23"/>
      <c r="O125" s="23"/>
      <c r="P125" s="24"/>
      <c r="Q125" s="24"/>
      <c r="R125" s="24"/>
      <c r="S125" s="24"/>
      <c r="T125" s="24"/>
      <c r="U125" s="24"/>
      <c r="V125" s="24"/>
      <c r="W125" s="31"/>
      <c r="X125" s="65"/>
      <c r="Y125" s="25"/>
      <c r="Z125" s="25"/>
    </row>
    <row r="126" spans="1:26" ht="15.75">
      <c r="A126" s="23"/>
      <c r="B126" s="23"/>
      <c r="C126" s="22"/>
      <c r="D126" s="22"/>
      <c r="E126" s="22"/>
      <c r="F126" s="22"/>
      <c r="G126" s="23"/>
      <c r="H126" s="23"/>
      <c r="I126" s="23"/>
      <c r="J126" s="23"/>
      <c r="K126" s="23"/>
      <c r="L126" s="23"/>
      <c r="M126" s="23"/>
      <c r="N126" s="23"/>
      <c r="O126" s="23"/>
      <c r="P126" s="24"/>
      <c r="Q126" s="24"/>
      <c r="R126" s="24"/>
      <c r="S126" s="24"/>
      <c r="T126" s="24"/>
      <c r="U126" s="24"/>
      <c r="V126" s="24"/>
      <c r="W126" s="31"/>
      <c r="X126" s="65"/>
      <c r="Y126" s="25"/>
      <c r="Z126" s="25"/>
    </row>
    <row r="127" spans="1:26" ht="15.75">
      <c r="A127" s="23"/>
      <c r="B127" s="23"/>
      <c r="C127" s="22"/>
      <c r="D127" s="22"/>
      <c r="E127" s="22"/>
      <c r="F127" s="22"/>
      <c r="G127" s="23"/>
      <c r="H127" s="23"/>
      <c r="I127" s="23"/>
      <c r="J127" s="23"/>
      <c r="K127" s="23"/>
      <c r="L127" s="23"/>
      <c r="M127" s="23"/>
      <c r="N127" s="23"/>
      <c r="O127" s="23"/>
      <c r="P127" s="24"/>
      <c r="Q127" s="24"/>
      <c r="R127" s="24"/>
      <c r="S127" s="24"/>
      <c r="T127" s="24"/>
      <c r="U127" s="24"/>
      <c r="V127" s="24"/>
      <c r="W127" s="31"/>
      <c r="X127" s="65"/>
      <c r="Y127" s="25"/>
      <c r="Z127" s="25"/>
    </row>
    <row r="128" spans="1:26" ht="15.75">
      <c r="A128" s="23"/>
      <c r="B128" s="23"/>
      <c r="C128" s="22"/>
      <c r="D128" s="22"/>
      <c r="E128" s="22"/>
      <c r="F128" s="22"/>
      <c r="G128" s="23"/>
      <c r="H128" s="23"/>
      <c r="I128" s="23"/>
      <c r="J128" s="23"/>
      <c r="K128" s="23"/>
      <c r="L128" s="23"/>
      <c r="M128" s="23"/>
      <c r="N128" s="23"/>
      <c r="O128" s="23"/>
      <c r="P128" s="24"/>
      <c r="Q128" s="24"/>
      <c r="R128" s="24"/>
      <c r="S128" s="24"/>
      <c r="T128" s="24"/>
      <c r="U128" s="24"/>
      <c r="V128" s="24"/>
      <c r="W128" s="31"/>
      <c r="X128" s="65"/>
      <c r="Y128" s="25"/>
      <c r="Z128" s="25"/>
    </row>
    <row r="129" spans="1:26" ht="15.75">
      <c r="A129" s="23"/>
      <c r="B129" s="23"/>
      <c r="C129" s="22"/>
      <c r="D129" s="22"/>
      <c r="E129" s="22"/>
      <c r="F129" s="22"/>
      <c r="G129" s="23"/>
      <c r="H129" s="23"/>
      <c r="I129" s="23"/>
      <c r="J129" s="23"/>
      <c r="K129" s="23"/>
      <c r="L129" s="23"/>
      <c r="M129" s="23"/>
      <c r="N129" s="23"/>
      <c r="O129" s="23"/>
      <c r="P129" s="24"/>
      <c r="Q129" s="24"/>
      <c r="R129" s="24"/>
      <c r="S129" s="24"/>
      <c r="T129" s="24"/>
      <c r="U129" s="24"/>
      <c r="V129" s="24"/>
      <c r="W129" s="31"/>
      <c r="X129" s="65"/>
      <c r="Y129" s="25"/>
      <c r="Z129" s="25"/>
    </row>
    <row r="130" spans="1:26" ht="15.75">
      <c r="A130" s="23"/>
      <c r="B130" s="23"/>
      <c r="C130" s="22"/>
      <c r="D130" s="22"/>
      <c r="E130" s="22"/>
      <c r="F130" s="22"/>
      <c r="G130" s="23"/>
      <c r="H130" s="23"/>
      <c r="I130" s="23"/>
      <c r="J130" s="23"/>
      <c r="K130" s="23"/>
      <c r="L130" s="23"/>
      <c r="M130" s="23"/>
      <c r="N130" s="23"/>
      <c r="O130" s="23"/>
      <c r="P130" s="24"/>
      <c r="Q130" s="24"/>
      <c r="R130" s="24"/>
      <c r="S130" s="24"/>
      <c r="T130" s="24"/>
      <c r="U130" s="24"/>
      <c r="V130" s="24"/>
      <c r="W130" s="24"/>
      <c r="X130" s="65"/>
      <c r="Y130" s="25"/>
      <c r="Z130" s="25"/>
    </row>
    <row r="131" spans="1:26" ht="15.75">
      <c r="A131" s="25"/>
      <c r="B131" s="25"/>
      <c r="C131" s="26"/>
      <c r="D131" s="26"/>
      <c r="E131" s="26"/>
      <c r="F131" s="26"/>
      <c r="G131" s="27"/>
      <c r="H131" s="27"/>
      <c r="I131" s="27"/>
      <c r="J131" s="25"/>
      <c r="K131" s="25"/>
      <c r="L131" s="25"/>
      <c r="M131" s="23"/>
      <c r="N131" s="23"/>
      <c r="O131" s="25"/>
      <c r="P131" s="28"/>
      <c r="Q131" s="28"/>
      <c r="R131" s="28"/>
      <c r="S131" s="28"/>
      <c r="T131" s="28"/>
      <c r="U131" s="28"/>
      <c r="V131" s="28"/>
      <c r="W131" s="28"/>
      <c r="X131" s="65"/>
      <c r="Y131" s="25"/>
      <c r="Z131" s="25"/>
    </row>
    <row r="132" spans="1:26" ht="15.75">
      <c r="A132" s="25"/>
      <c r="B132" s="25"/>
      <c r="C132" s="26"/>
      <c r="D132" s="26"/>
      <c r="E132" s="26"/>
      <c r="F132" s="26"/>
      <c r="G132" s="27"/>
      <c r="H132" s="27"/>
      <c r="I132" s="27"/>
      <c r="J132" s="25"/>
      <c r="K132" s="25"/>
      <c r="L132" s="25"/>
      <c r="M132" s="23"/>
      <c r="N132" s="23"/>
      <c r="O132" s="25"/>
      <c r="P132" s="28"/>
      <c r="Q132" s="28"/>
      <c r="R132" s="28"/>
      <c r="S132" s="28"/>
      <c r="T132" s="28"/>
      <c r="U132" s="28"/>
      <c r="V132" s="28"/>
      <c r="W132" s="28"/>
      <c r="X132" s="65"/>
      <c r="Y132" s="25"/>
      <c r="Z132" s="25"/>
    </row>
    <row r="133" spans="1:26" ht="15.75">
      <c r="A133" s="25"/>
      <c r="B133" s="25"/>
      <c r="C133" s="26"/>
      <c r="D133" s="26"/>
      <c r="E133" s="26"/>
      <c r="F133" s="26"/>
      <c r="G133" s="27"/>
      <c r="H133" s="27"/>
      <c r="I133" s="27"/>
      <c r="J133" s="25"/>
      <c r="K133" s="25"/>
      <c r="L133" s="25"/>
      <c r="M133" s="23"/>
      <c r="N133" s="23"/>
      <c r="O133" s="25"/>
      <c r="P133" s="28"/>
      <c r="Q133" s="28"/>
      <c r="R133" s="28"/>
      <c r="S133" s="28"/>
      <c r="T133" s="28"/>
      <c r="U133" s="28"/>
      <c r="V133" s="28"/>
      <c r="W133" s="28"/>
      <c r="X133" s="65"/>
      <c r="Y133" s="25"/>
      <c r="Z133" s="25"/>
    </row>
    <row r="134" spans="1:26" ht="15.75">
      <c r="A134" s="25"/>
      <c r="B134" s="25"/>
      <c r="C134" s="26"/>
      <c r="D134" s="26"/>
      <c r="E134" s="26"/>
      <c r="F134" s="26"/>
      <c r="G134" s="27"/>
      <c r="H134" s="27"/>
      <c r="I134" s="27"/>
      <c r="J134" s="25"/>
      <c r="K134" s="25"/>
      <c r="L134" s="25"/>
      <c r="M134" s="23"/>
      <c r="N134" s="23"/>
      <c r="O134" s="25"/>
      <c r="P134" s="28"/>
      <c r="Q134" s="28"/>
      <c r="R134" s="28"/>
      <c r="S134" s="28"/>
      <c r="T134" s="28"/>
      <c r="U134" s="28"/>
      <c r="V134" s="28"/>
      <c r="W134" s="28"/>
      <c r="X134" s="65"/>
      <c r="Y134" s="25"/>
      <c r="Z134" s="25"/>
    </row>
    <row r="135" spans="1:26" ht="15.75">
      <c r="A135" s="25"/>
      <c r="B135" s="25"/>
      <c r="C135" s="26"/>
      <c r="D135" s="26"/>
      <c r="E135" s="26"/>
      <c r="F135" s="26"/>
      <c r="G135" s="27"/>
      <c r="H135" s="27"/>
      <c r="I135" s="27"/>
      <c r="J135" s="25"/>
      <c r="K135" s="25"/>
      <c r="L135" s="25"/>
      <c r="M135" s="23"/>
      <c r="N135" s="23"/>
      <c r="O135" s="25"/>
      <c r="P135" s="28"/>
      <c r="Q135" s="28"/>
      <c r="R135" s="28"/>
      <c r="S135" s="28"/>
      <c r="T135" s="28"/>
      <c r="U135" s="28"/>
      <c r="V135" s="28"/>
      <c r="W135" s="28"/>
      <c r="X135" s="65"/>
      <c r="Y135" s="25"/>
      <c r="Z135" s="25"/>
    </row>
    <row r="136" spans="1:26" ht="15.75">
      <c r="A136" s="25"/>
      <c r="B136" s="25"/>
      <c r="C136" s="26"/>
      <c r="D136" s="26"/>
      <c r="E136" s="26"/>
      <c r="F136" s="26"/>
      <c r="G136" s="27"/>
      <c r="H136" s="27"/>
      <c r="I136" s="27"/>
      <c r="J136" s="25"/>
      <c r="K136" s="25"/>
      <c r="L136" s="25"/>
      <c r="M136" s="23"/>
      <c r="N136" s="23"/>
      <c r="O136" s="25"/>
      <c r="P136" s="28"/>
      <c r="Q136" s="28"/>
      <c r="R136" s="28"/>
      <c r="S136" s="28"/>
      <c r="T136" s="28"/>
      <c r="U136" s="28"/>
      <c r="V136" s="28"/>
      <c r="W136" s="28"/>
      <c r="X136" s="65"/>
      <c r="Y136" s="25"/>
      <c r="Z136" s="25"/>
    </row>
    <row r="137" spans="1:26" ht="15.75">
      <c r="A137" s="25"/>
      <c r="B137" s="25"/>
      <c r="C137" s="26"/>
      <c r="D137" s="26"/>
      <c r="E137" s="26"/>
      <c r="F137" s="26"/>
      <c r="G137" s="27"/>
      <c r="H137" s="27"/>
      <c r="I137" s="27"/>
      <c r="J137" s="25"/>
      <c r="K137" s="25"/>
      <c r="L137" s="25"/>
      <c r="M137" s="23"/>
      <c r="N137" s="23"/>
      <c r="O137" s="25"/>
      <c r="P137" s="28"/>
      <c r="Q137" s="28"/>
      <c r="R137" s="28"/>
      <c r="S137" s="28"/>
      <c r="T137" s="28"/>
      <c r="U137" s="28"/>
      <c r="V137" s="28"/>
      <c r="W137" s="28"/>
      <c r="X137" s="65"/>
      <c r="Y137" s="25"/>
      <c r="Z137" s="25"/>
    </row>
    <row r="138" spans="1:26" ht="15.75">
      <c r="A138" s="25"/>
      <c r="B138" s="25"/>
      <c r="C138" s="26"/>
      <c r="D138" s="26"/>
      <c r="E138" s="26"/>
      <c r="F138" s="26"/>
      <c r="G138" s="27"/>
      <c r="H138" s="27"/>
      <c r="I138" s="27"/>
      <c r="J138" s="25"/>
      <c r="K138" s="25"/>
      <c r="L138" s="25"/>
      <c r="M138" s="23"/>
      <c r="N138" s="23"/>
      <c r="O138" s="25"/>
      <c r="P138" s="28"/>
      <c r="Q138" s="28"/>
      <c r="R138" s="28"/>
      <c r="S138" s="28"/>
      <c r="T138" s="28"/>
      <c r="U138" s="28"/>
      <c r="V138" s="28"/>
      <c r="W138" s="28"/>
      <c r="X138" s="65"/>
      <c r="Y138" s="25"/>
      <c r="Z138" s="25"/>
    </row>
    <row r="139" spans="1:26" ht="15.75">
      <c r="A139" s="25"/>
      <c r="B139" s="25"/>
      <c r="C139" s="26"/>
      <c r="D139" s="26"/>
      <c r="E139" s="26"/>
      <c r="F139" s="26"/>
      <c r="G139" s="27"/>
      <c r="H139" s="27"/>
      <c r="I139" s="27"/>
      <c r="J139" s="25"/>
      <c r="K139" s="25"/>
      <c r="L139" s="25"/>
      <c r="M139" s="23"/>
      <c r="N139" s="23"/>
      <c r="O139" s="25"/>
      <c r="P139" s="28"/>
      <c r="Q139" s="28"/>
      <c r="R139" s="28"/>
      <c r="S139" s="28"/>
      <c r="T139" s="28"/>
      <c r="U139" s="28"/>
      <c r="V139" s="28"/>
      <c r="W139" s="28"/>
      <c r="X139" s="65"/>
      <c r="Y139" s="25"/>
      <c r="Z139" s="25"/>
    </row>
    <row r="140" spans="1:26" ht="15.75">
      <c r="A140" s="25"/>
      <c r="B140" s="25"/>
      <c r="C140" s="26"/>
      <c r="D140" s="26"/>
      <c r="E140" s="26"/>
      <c r="F140" s="26"/>
      <c r="G140" s="27"/>
      <c r="H140" s="27"/>
      <c r="I140" s="27"/>
      <c r="J140" s="25"/>
      <c r="K140" s="25"/>
      <c r="L140" s="25"/>
      <c r="M140" s="23"/>
      <c r="N140" s="23"/>
      <c r="O140" s="25"/>
      <c r="P140" s="28"/>
      <c r="Q140" s="28"/>
      <c r="R140" s="28"/>
      <c r="S140" s="28"/>
      <c r="T140" s="28"/>
      <c r="U140" s="28"/>
      <c r="V140" s="28"/>
      <c r="W140" s="28"/>
      <c r="X140" s="65"/>
      <c r="Y140" s="25"/>
      <c r="Z140" s="25"/>
    </row>
    <row r="141" spans="1:26" ht="15.75">
      <c r="A141" s="25"/>
      <c r="B141" s="25"/>
      <c r="C141" s="26"/>
      <c r="D141" s="26"/>
      <c r="E141" s="26"/>
      <c r="F141" s="26"/>
      <c r="G141" s="27"/>
      <c r="H141" s="27"/>
      <c r="I141" s="27"/>
      <c r="J141" s="25"/>
      <c r="K141" s="25"/>
      <c r="L141" s="25"/>
      <c r="M141" s="23"/>
      <c r="N141" s="23"/>
      <c r="O141" s="25"/>
      <c r="P141" s="28"/>
      <c r="Q141" s="28"/>
      <c r="R141" s="28"/>
      <c r="S141" s="28"/>
      <c r="T141" s="28"/>
      <c r="U141" s="28"/>
      <c r="V141" s="28"/>
      <c r="W141" s="28"/>
      <c r="X141" s="65"/>
      <c r="Y141" s="25"/>
      <c r="Z141" s="25"/>
    </row>
    <row r="142" spans="1:26" ht="15.75">
      <c r="A142" s="25"/>
      <c r="B142" s="25"/>
      <c r="C142" s="26"/>
      <c r="D142" s="26"/>
      <c r="E142" s="26"/>
      <c r="F142" s="26"/>
      <c r="G142" s="27"/>
      <c r="H142" s="27"/>
      <c r="I142" s="27"/>
      <c r="J142" s="25"/>
      <c r="K142" s="25"/>
      <c r="L142" s="25"/>
      <c r="M142" s="23"/>
      <c r="N142" s="23"/>
      <c r="O142" s="25"/>
      <c r="P142" s="28"/>
      <c r="Q142" s="28"/>
      <c r="R142" s="28"/>
      <c r="S142" s="28"/>
      <c r="T142" s="28"/>
      <c r="U142" s="28"/>
      <c r="V142" s="28"/>
      <c r="W142" s="28"/>
      <c r="X142" s="65"/>
      <c r="Y142" s="25"/>
      <c r="Z142" s="25"/>
    </row>
    <row r="143" spans="1:26" ht="15.75">
      <c r="A143" s="25"/>
      <c r="B143" s="25"/>
      <c r="C143" s="26"/>
      <c r="D143" s="26"/>
      <c r="E143" s="26"/>
      <c r="F143" s="26"/>
      <c r="G143" s="27"/>
      <c r="H143" s="27"/>
      <c r="I143" s="27"/>
      <c r="J143" s="25"/>
      <c r="K143" s="25"/>
      <c r="L143" s="25"/>
      <c r="M143" s="23"/>
      <c r="N143" s="23"/>
      <c r="O143" s="25"/>
      <c r="P143" s="28"/>
      <c r="Q143" s="28"/>
      <c r="R143" s="28"/>
      <c r="S143" s="28"/>
      <c r="T143" s="28"/>
      <c r="U143" s="28"/>
      <c r="V143" s="28"/>
      <c r="W143" s="28"/>
      <c r="X143" s="65"/>
      <c r="Y143" s="25"/>
      <c r="Z143" s="25"/>
    </row>
    <row r="144" spans="1:26" ht="15.75">
      <c r="A144" s="25"/>
      <c r="B144" s="25"/>
      <c r="C144" s="26"/>
      <c r="D144" s="26"/>
      <c r="E144" s="26"/>
      <c r="F144" s="26"/>
      <c r="G144" s="27"/>
      <c r="H144" s="27"/>
      <c r="I144" s="27"/>
      <c r="J144" s="25"/>
      <c r="K144" s="25"/>
      <c r="L144" s="25"/>
      <c r="M144" s="23"/>
      <c r="N144" s="23"/>
      <c r="O144" s="25"/>
      <c r="P144" s="28"/>
      <c r="Q144" s="28"/>
      <c r="R144" s="28"/>
      <c r="S144" s="28"/>
      <c r="T144" s="28"/>
      <c r="U144" s="28"/>
      <c r="V144" s="28"/>
      <c r="W144" s="28"/>
      <c r="X144" s="65"/>
      <c r="Y144" s="25"/>
      <c r="Z144" s="25"/>
    </row>
    <row r="145" spans="1:26" ht="15.75">
      <c r="A145" s="25"/>
      <c r="B145" s="25"/>
      <c r="C145" s="26"/>
      <c r="D145" s="26"/>
      <c r="E145" s="26"/>
      <c r="F145" s="26"/>
      <c r="G145" s="27"/>
      <c r="H145" s="27"/>
      <c r="I145" s="27"/>
      <c r="J145" s="25"/>
      <c r="K145" s="25"/>
      <c r="L145" s="25"/>
      <c r="M145" s="23"/>
      <c r="N145" s="23"/>
      <c r="O145" s="25"/>
      <c r="P145" s="28"/>
      <c r="Q145" s="28"/>
      <c r="R145" s="28"/>
      <c r="S145" s="28"/>
      <c r="T145" s="28"/>
      <c r="U145" s="28"/>
      <c r="V145" s="28"/>
      <c r="W145" s="28"/>
      <c r="X145" s="65"/>
      <c r="Y145" s="25"/>
      <c r="Z145" s="25"/>
    </row>
    <row r="146" spans="1:26" ht="15.75">
      <c r="A146" s="25"/>
      <c r="B146" s="25"/>
      <c r="C146" s="26"/>
      <c r="D146" s="26"/>
      <c r="E146" s="26"/>
      <c r="F146" s="26"/>
      <c r="G146" s="27"/>
      <c r="H146" s="27"/>
      <c r="I146" s="27"/>
      <c r="J146" s="25"/>
      <c r="K146" s="25"/>
      <c r="L146" s="25"/>
      <c r="M146" s="23"/>
      <c r="N146" s="23"/>
      <c r="O146" s="25"/>
      <c r="P146" s="28"/>
      <c r="Q146" s="28"/>
      <c r="R146" s="28"/>
      <c r="S146" s="28"/>
      <c r="T146" s="28"/>
      <c r="U146" s="28"/>
      <c r="V146" s="28"/>
      <c r="W146" s="28"/>
      <c r="X146" s="65"/>
      <c r="Y146" s="25"/>
      <c r="Z146" s="25"/>
    </row>
    <row r="147" spans="1:26" ht="15.75">
      <c r="A147" s="25"/>
      <c r="B147" s="25"/>
      <c r="C147" s="26"/>
      <c r="D147" s="26"/>
      <c r="E147" s="26"/>
      <c r="F147" s="26"/>
      <c r="G147" s="27"/>
      <c r="H147" s="27"/>
      <c r="I147" s="27"/>
      <c r="J147" s="25"/>
      <c r="K147" s="25"/>
      <c r="L147" s="25"/>
      <c r="M147" s="23"/>
      <c r="N147" s="23"/>
      <c r="O147" s="25"/>
      <c r="P147" s="28"/>
      <c r="Q147" s="28"/>
      <c r="R147" s="28"/>
      <c r="S147" s="28"/>
      <c r="T147" s="28"/>
      <c r="U147" s="28"/>
      <c r="V147" s="28"/>
      <c r="W147" s="28"/>
      <c r="X147" s="65"/>
      <c r="Y147" s="25"/>
      <c r="Z147" s="25"/>
    </row>
    <row r="148" spans="1:26" ht="15.75">
      <c r="A148" s="25"/>
      <c r="B148" s="25"/>
      <c r="C148" s="26"/>
      <c r="D148" s="26"/>
      <c r="E148" s="26"/>
      <c r="F148" s="26"/>
      <c r="G148" s="27"/>
      <c r="H148" s="27"/>
      <c r="I148" s="27"/>
      <c r="J148" s="25"/>
      <c r="K148" s="25"/>
      <c r="L148" s="25"/>
      <c r="M148" s="23"/>
      <c r="N148" s="23"/>
      <c r="O148" s="25"/>
      <c r="P148" s="28"/>
      <c r="Q148" s="28"/>
      <c r="R148" s="28"/>
      <c r="S148" s="28"/>
      <c r="T148" s="28"/>
      <c r="U148" s="28"/>
      <c r="V148" s="28"/>
      <c r="W148" s="28"/>
      <c r="X148" s="65"/>
      <c r="Y148" s="25"/>
      <c r="Z148" s="25"/>
    </row>
    <row r="149" spans="1:26" ht="15.75">
      <c r="A149" s="25"/>
      <c r="B149" s="25"/>
      <c r="C149" s="26"/>
      <c r="D149" s="26"/>
      <c r="E149" s="26"/>
      <c r="F149" s="26"/>
      <c r="G149" s="27"/>
      <c r="H149" s="27"/>
      <c r="I149" s="27"/>
      <c r="J149" s="25"/>
      <c r="K149" s="25"/>
      <c r="L149" s="25"/>
      <c r="M149" s="23"/>
      <c r="N149" s="23"/>
      <c r="O149" s="25"/>
      <c r="P149" s="28"/>
      <c r="Q149" s="28"/>
      <c r="R149" s="28"/>
      <c r="S149" s="28"/>
      <c r="T149" s="28"/>
      <c r="U149" s="28"/>
      <c r="V149" s="28"/>
      <c r="W149" s="28"/>
      <c r="X149" s="65"/>
      <c r="Y149" s="25"/>
      <c r="Z149" s="25"/>
    </row>
    <row r="150" spans="1:26" ht="15.75">
      <c r="A150" s="25"/>
      <c r="B150" s="25"/>
      <c r="C150" s="26"/>
      <c r="D150" s="26"/>
      <c r="E150" s="26"/>
      <c r="F150" s="26"/>
      <c r="G150" s="27"/>
      <c r="H150" s="27"/>
      <c r="I150" s="27"/>
      <c r="J150" s="25"/>
      <c r="K150" s="25"/>
      <c r="L150" s="25"/>
      <c r="M150" s="23"/>
      <c r="N150" s="23"/>
      <c r="O150" s="25"/>
      <c r="P150" s="28"/>
      <c r="Q150" s="28"/>
      <c r="R150" s="28"/>
      <c r="S150" s="28"/>
      <c r="T150" s="28"/>
      <c r="U150" s="28"/>
      <c r="V150" s="28"/>
      <c r="W150" s="28"/>
      <c r="X150" s="65"/>
      <c r="Y150" s="25"/>
      <c r="Z150" s="25"/>
    </row>
    <row r="151" spans="1:26" ht="15.75">
      <c r="A151" s="25"/>
      <c r="B151" s="25"/>
      <c r="C151" s="26"/>
      <c r="D151" s="26"/>
      <c r="E151" s="26"/>
      <c r="F151" s="26"/>
      <c r="G151" s="27"/>
      <c r="H151" s="27"/>
      <c r="I151" s="27"/>
      <c r="J151" s="25"/>
      <c r="K151" s="25"/>
      <c r="L151" s="25"/>
      <c r="M151" s="23"/>
      <c r="N151" s="23"/>
      <c r="O151" s="25"/>
      <c r="P151" s="28"/>
      <c r="Q151" s="28"/>
      <c r="R151" s="28"/>
      <c r="S151" s="28"/>
      <c r="T151" s="28"/>
      <c r="U151" s="28"/>
      <c r="V151" s="28"/>
      <c r="W151" s="28"/>
      <c r="X151" s="65"/>
      <c r="Y151" s="25"/>
      <c r="Z151" s="25"/>
    </row>
    <row r="152" spans="1:26" ht="15.75">
      <c r="A152" s="25"/>
      <c r="B152" s="25"/>
      <c r="C152" s="26"/>
      <c r="D152" s="26"/>
      <c r="E152" s="26"/>
      <c r="F152" s="26"/>
      <c r="G152" s="27"/>
      <c r="H152" s="27"/>
      <c r="I152" s="27"/>
      <c r="J152" s="25"/>
      <c r="K152" s="25"/>
      <c r="L152" s="25"/>
      <c r="M152" s="23"/>
      <c r="N152" s="23"/>
      <c r="O152" s="25"/>
      <c r="P152" s="28"/>
      <c r="Q152" s="28"/>
      <c r="R152" s="28"/>
      <c r="S152" s="28"/>
      <c r="T152" s="28"/>
      <c r="U152" s="28"/>
      <c r="V152" s="28"/>
      <c r="W152" s="28"/>
      <c r="X152" s="65"/>
      <c r="Y152" s="25"/>
      <c r="Z152" s="25"/>
    </row>
    <row r="153" spans="1:26" ht="15.75">
      <c r="A153" s="25"/>
      <c r="B153" s="25"/>
      <c r="C153" s="26"/>
      <c r="D153" s="26"/>
      <c r="E153" s="26"/>
      <c r="F153" s="26"/>
      <c r="G153" s="27"/>
      <c r="H153" s="27"/>
      <c r="I153" s="27"/>
      <c r="J153" s="25"/>
      <c r="K153" s="25"/>
      <c r="L153" s="25"/>
      <c r="M153" s="23"/>
      <c r="N153" s="23"/>
      <c r="O153" s="25"/>
      <c r="P153" s="28"/>
      <c r="Q153" s="28"/>
      <c r="R153" s="28"/>
      <c r="S153" s="28"/>
      <c r="T153" s="28"/>
      <c r="U153" s="28"/>
      <c r="V153" s="28"/>
      <c r="W153" s="28"/>
      <c r="X153" s="65"/>
      <c r="Y153" s="25"/>
      <c r="Z153" s="25"/>
    </row>
    <row r="154" spans="1:26" ht="15.75">
      <c r="A154" s="25"/>
      <c r="B154" s="25"/>
      <c r="C154" s="26"/>
      <c r="D154" s="26"/>
      <c r="E154" s="26"/>
      <c r="F154" s="26"/>
      <c r="G154" s="27"/>
      <c r="H154" s="27"/>
      <c r="I154" s="27"/>
      <c r="J154" s="25"/>
      <c r="K154" s="25"/>
      <c r="L154" s="25"/>
      <c r="M154" s="23"/>
      <c r="N154" s="23"/>
      <c r="O154" s="25"/>
      <c r="P154" s="28"/>
      <c r="Q154" s="28"/>
      <c r="R154" s="28"/>
      <c r="S154" s="28"/>
      <c r="T154" s="28"/>
      <c r="U154" s="28"/>
      <c r="V154" s="28"/>
      <c r="W154" s="28"/>
      <c r="X154" s="65"/>
      <c r="Y154" s="25"/>
      <c r="Z154" s="25"/>
    </row>
    <row r="155" spans="1:26" ht="15.75">
      <c r="A155" s="25"/>
      <c r="B155" s="25"/>
      <c r="C155" s="26"/>
      <c r="D155" s="26"/>
      <c r="E155" s="26"/>
      <c r="F155" s="26"/>
      <c r="G155" s="27"/>
      <c r="H155" s="27"/>
      <c r="I155" s="27"/>
      <c r="J155" s="25"/>
      <c r="K155" s="25"/>
      <c r="L155" s="25"/>
      <c r="M155" s="23"/>
      <c r="N155" s="23"/>
      <c r="O155" s="25"/>
      <c r="P155" s="28"/>
      <c r="Q155" s="28"/>
      <c r="R155" s="28"/>
      <c r="S155" s="28"/>
      <c r="T155" s="28"/>
      <c r="U155" s="28"/>
      <c r="V155" s="28"/>
      <c r="W155" s="28"/>
      <c r="X155" s="65"/>
      <c r="Y155" s="25"/>
      <c r="Z155" s="25"/>
    </row>
    <row r="156" spans="1:26" ht="15.75">
      <c r="A156" s="25"/>
      <c r="B156" s="25"/>
      <c r="C156" s="26"/>
      <c r="D156" s="26"/>
      <c r="E156" s="26"/>
      <c r="F156" s="26"/>
      <c r="G156" s="27"/>
      <c r="H156" s="27"/>
      <c r="I156" s="27"/>
      <c r="J156" s="25"/>
      <c r="K156" s="25"/>
      <c r="L156" s="25"/>
      <c r="M156" s="23"/>
      <c r="N156" s="23"/>
      <c r="O156" s="25"/>
      <c r="P156" s="28"/>
      <c r="Q156" s="28"/>
      <c r="R156" s="28"/>
      <c r="S156" s="28"/>
      <c r="T156" s="28"/>
      <c r="U156" s="28"/>
      <c r="V156" s="28"/>
      <c r="W156" s="28"/>
      <c r="X156" s="65"/>
      <c r="Y156" s="25"/>
      <c r="Z156" s="25"/>
    </row>
    <row r="157" spans="1:26" ht="15.75">
      <c r="A157" s="25"/>
      <c r="B157" s="25"/>
      <c r="C157" s="26"/>
      <c r="D157" s="26"/>
      <c r="E157" s="26"/>
      <c r="F157" s="26"/>
      <c r="G157" s="27"/>
      <c r="H157" s="27"/>
      <c r="I157" s="27"/>
      <c r="J157" s="25"/>
      <c r="K157" s="25"/>
      <c r="L157" s="25"/>
      <c r="M157" s="23"/>
      <c r="N157" s="23"/>
      <c r="O157" s="25"/>
      <c r="P157" s="28"/>
      <c r="Q157" s="28"/>
      <c r="R157" s="28"/>
      <c r="S157" s="28"/>
      <c r="T157" s="28"/>
      <c r="U157" s="28"/>
      <c r="V157" s="28"/>
      <c r="W157" s="28"/>
      <c r="X157" s="65"/>
      <c r="Y157" s="25"/>
      <c r="Z157" s="25"/>
    </row>
    <row r="158" spans="1:26" ht="15.75">
      <c r="A158" s="25"/>
      <c r="B158" s="25"/>
      <c r="C158" s="26"/>
      <c r="D158" s="26"/>
      <c r="E158" s="26"/>
      <c r="F158" s="26"/>
      <c r="G158" s="27"/>
      <c r="H158" s="27"/>
      <c r="I158" s="27"/>
      <c r="J158" s="25"/>
      <c r="K158" s="25"/>
      <c r="L158" s="25"/>
      <c r="M158" s="23"/>
      <c r="N158" s="23"/>
      <c r="O158" s="25"/>
      <c r="P158" s="28"/>
      <c r="Q158" s="28"/>
      <c r="R158" s="28"/>
      <c r="S158" s="28"/>
      <c r="T158" s="28"/>
      <c r="U158" s="28"/>
      <c r="V158" s="28"/>
      <c r="W158" s="28"/>
      <c r="X158" s="65"/>
      <c r="Y158" s="25"/>
      <c r="Z158" s="25"/>
    </row>
    <row r="159" spans="1:26" ht="15.75">
      <c r="A159" s="25"/>
      <c r="B159" s="25"/>
      <c r="C159" s="26"/>
      <c r="D159" s="26"/>
      <c r="E159" s="26"/>
      <c r="F159" s="26"/>
      <c r="G159" s="27"/>
      <c r="H159" s="27"/>
      <c r="I159" s="27"/>
      <c r="J159" s="25"/>
      <c r="K159" s="25"/>
      <c r="L159" s="25"/>
      <c r="M159" s="23"/>
      <c r="N159" s="23"/>
      <c r="O159" s="25"/>
      <c r="P159" s="28"/>
      <c r="Q159" s="28"/>
      <c r="R159" s="28"/>
      <c r="S159" s="28"/>
      <c r="T159" s="28"/>
      <c r="U159" s="28"/>
      <c r="V159" s="28"/>
      <c r="W159" s="28"/>
      <c r="X159" s="65"/>
      <c r="Y159" s="25"/>
      <c r="Z159" s="25"/>
    </row>
    <row r="160" spans="1:26" ht="15.75">
      <c r="A160" s="25"/>
      <c r="B160" s="25"/>
      <c r="C160" s="26"/>
      <c r="D160" s="26"/>
      <c r="E160" s="26"/>
      <c r="F160" s="26"/>
      <c r="G160" s="27"/>
      <c r="H160" s="27"/>
      <c r="I160" s="27"/>
      <c r="J160" s="25"/>
      <c r="K160" s="25"/>
      <c r="L160" s="25"/>
      <c r="M160" s="23"/>
      <c r="N160" s="23"/>
      <c r="O160" s="25"/>
      <c r="P160" s="28"/>
      <c r="Q160" s="28"/>
      <c r="R160" s="28"/>
      <c r="S160" s="28"/>
      <c r="T160" s="28"/>
      <c r="U160" s="28"/>
      <c r="V160" s="28"/>
      <c r="W160" s="28"/>
      <c r="X160" s="65"/>
      <c r="Y160" s="25"/>
      <c r="Z160" s="25"/>
    </row>
    <row r="161" spans="1:26" ht="15.75">
      <c r="A161" s="25"/>
      <c r="B161" s="25"/>
      <c r="C161" s="26"/>
      <c r="D161" s="26"/>
      <c r="E161" s="26"/>
      <c r="F161" s="26"/>
      <c r="G161" s="27"/>
      <c r="H161" s="27"/>
      <c r="I161" s="27"/>
      <c r="J161" s="25"/>
      <c r="K161" s="25"/>
      <c r="L161" s="25"/>
      <c r="M161" s="23"/>
      <c r="N161" s="23"/>
      <c r="O161" s="25"/>
      <c r="P161" s="28"/>
      <c r="Q161" s="28"/>
      <c r="R161" s="28"/>
      <c r="S161" s="28"/>
      <c r="T161" s="28"/>
      <c r="U161" s="28"/>
      <c r="V161" s="28"/>
      <c r="W161" s="28"/>
      <c r="X161" s="65"/>
      <c r="Y161" s="25"/>
      <c r="Z161" s="25"/>
    </row>
    <row r="162" spans="1:26" ht="15.75">
      <c r="A162" s="25"/>
      <c r="B162" s="25"/>
      <c r="C162" s="26"/>
      <c r="D162" s="26"/>
      <c r="E162" s="26"/>
      <c r="F162" s="26"/>
      <c r="G162" s="27"/>
      <c r="H162" s="27"/>
      <c r="I162" s="27"/>
      <c r="J162" s="25"/>
      <c r="K162" s="25"/>
      <c r="L162" s="25"/>
      <c r="M162" s="23"/>
      <c r="N162" s="23"/>
      <c r="O162" s="25"/>
      <c r="P162" s="28"/>
      <c r="Q162" s="28"/>
      <c r="R162" s="28"/>
      <c r="S162" s="28"/>
      <c r="T162" s="28"/>
      <c r="U162" s="28"/>
      <c r="V162" s="28"/>
      <c r="W162" s="28"/>
      <c r="X162" s="65"/>
      <c r="Y162" s="25"/>
      <c r="Z162" s="25"/>
    </row>
    <row r="163" spans="1:26" ht="15.75">
      <c r="A163" s="25"/>
      <c r="B163" s="25"/>
      <c r="C163" s="26"/>
      <c r="D163" s="26"/>
      <c r="E163" s="26"/>
      <c r="F163" s="26"/>
      <c r="G163" s="27"/>
      <c r="H163" s="27"/>
      <c r="I163" s="27"/>
      <c r="J163" s="25"/>
      <c r="K163" s="25"/>
      <c r="L163" s="25"/>
      <c r="M163" s="23"/>
      <c r="N163" s="23"/>
      <c r="O163" s="25"/>
      <c r="P163" s="28"/>
      <c r="Q163" s="28"/>
      <c r="R163" s="28"/>
      <c r="S163" s="28"/>
      <c r="T163" s="28"/>
      <c r="U163" s="28"/>
      <c r="V163" s="28"/>
      <c r="W163" s="28"/>
      <c r="X163" s="65"/>
      <c r="Y163" s="25"/>
      <c r="Z163" s="25"/>
    </row>
    <row r="164" spans="1:26" ht="15.75">
      <c r="A164" s="25"/>
      <c r="B164" s="25"/>
      <c r="C164" s="26"/>
      <c r="D164" s="26"/>
      <c r="E164" s="26"/>
      <c r="F164" s="26"/>
      <c r="G164" s="27"/>
      <c r="H164" s="27"/>
      <c r="I164" s="27"/>
      <c r="J164" s="25"/>
      <c r="K164" s="25"/>
      <c r="L164" s="25"/>
      <c r="M164" s="23"/>
      <c r="N164" s="23"/>
      <c r="O164" s="25"/>
      <c r="P164" s="28"/>
      <c r="Q164" s="28"/>
      <c r="R164" s="28"/>
      <c r="S164" s="28"/>
      <c r="T164" s="28"/>
      <c r="U164" s="28"/>
      <c r="V164" s="28"/>
      <c r="W164" s="28"/>
      <c r="X164" s="65"/>
      <c r="Y164" s="25"/>
      <c r="Z164" s="25"/>
    </row>
    <row r="165" spans="1:26" ht="15">
      <c r="A165" s="25"/>
      <c r="B165" s="25"/>
      <c r="C165" s="26"/>
      <c r="D165" s="26"/>
      <c r="E165" s="26"/>
      <c r="F165" s="26"/>
      <c r="G165" s="27"/>
      <c r="H165" s="27"/>
      <c r="I165" s="27"/>
      <c r="J165" s="25"/>
      <c r="K165" s="25"/>
      <c r="L165" s="25"/>
      <c r="M165" s="23"/>
      <c r="N165" s="23"/>
      <c r="O165" s="25"/>
      <c r="P165" s="28"/>
      <c r="Q165" s="28"/>
      <c r="R165" s="28"/>
      <c r="S165" s="28"/>
      <c r="T165" s="28"/>
      <c r="U165" s="28"/>
      <c r="V165" s="28"/>
      <c r="W165" s="28"/>
      <c r="X165" s="28"/>
      <c r="Y165" s="25"/>
      <c r="Z165" s="25"/>
    </row>
    <row r="166" spans="1:26" ht="15">
      <c r="A166" s="25"/>
      <c r="B166" s="25"/>
      <c r="C166" s="26"/>
      <c r="D166" s="26"/>
      <c r="E166" s="26"/>
      <c r="F166" s="26"/>
      <c r="G166" s="27"/>
      <c r="H166" s="27"/>
      <c r="I166" s="27"/>
      <c r="J166" s="25"/>
      <c r="K166" s="25"/>
      <c r="L166" s="25"/>
      <c r="M166" s="23"/>
      <c r="N166" s="23"/>
      <c r="O166" s="25"/>
      <c r="P166" s="28"/>
      <c r="Q166" s="28"/>
      <c r="R166" s="28"/>
      <c r="S166" s="28"/>
      <c r="T166" s="28"/>
      <c r="U166" s="28"/>
      <c r="V166" s="28"/>
      <c r="W166" s="28"/>
      <c r="X166" s="28"/>
      <c r="Y166" s="25"/>
      <c r="Z166" s="25"/>
    </row>
    <row r="167" spans="1:26" ht="15">
      <c r="A167" s="25"/>
      <c r="B167" s="25"/>
      <c r="C167" s="26"/>
      <c r="D167" s="26"/>
      <c r="E167" s="26"/>
      <c r="F167" s="26"/>
      <c r="G167" s="27"/>
      <c r="H167" s="27"/>
      <c r="I167" s="27"/>
      <c r="J167" s="25"/>
      <c r="K167" s="25"/>
      <c r="L167" s="25"/>
      <c r="M167" s="23"/>
      <c r="N167" s="23"/>
      <c r="O167" s="25"/>
      <c r="P167" s="28"/>
      <c r="Q167" s="28"/>
      <c r="R167" s="28"/>
      <c r="S167" s="28"/>
      <c r="T167" s="28"/>
      <c r="U167" s="28"/>
      <c r="V167" s="28"/>
      <c r="W167" s="28"/>
      <c r="X167" s="28"/>
      <c r="Y167" s="25"/>
      <c r="Z167" s="25"/>
    </row>
    <row r="168" spans="1:26" ht="15">
      <c r="A168" s="25"/>
      <c r="B168" s="25"/>
      <c r="C168" s="26"/>
      <c r="D168" s="26"/>
      <c r="E168" s="26"/>
      <c r="F168" s="26"/>
      <c r="G168" s="27"/>
      <c r="H168" s="27"/>
      <c r="I168" s="27"/>
      <c r="J168" s="25"/>
      <c r="K168" s="25"/>
      <c r="L168" s="25"/>
      <c r="M168" s="23"/>
      <c r="N168" s="23"/>
      <c r="O168" s="25"/>
      <c r="P168" s="28"/>
      <c r="Q168" s="28"/>
      <c r="R168" s="28"/>
      <c r="S168" s="28"/>
      <c r="T168" s="28"/>
      <c r="U168" s="28"/>
      <c r="V168" s="28"/>
      <c r="W168" s="28"/>
      <c r="X168" s="28"/>
      <c r="Y168" s="25"/>
      <c r="Z168" s="25"/>
    </row>
    <row r="169" spans="1:26" ht="15">
      <c r="A169" s="25"/>
      <c r="B169" s="25"/>
      <c r="C169" s="26"/>
      <c r="D169" s="26"/>
      <c r="E169" s="26"/>
      <c r="F169" s="26"/>
      <c r="G169" s="27"/>
      <c r="H169" s="27"/>
      <c r="I169" s="27"/>
      <c r="J169" s="25"/>
      <c r="K169" s="25"/>
      <c r="L169" s="25"/>
      <c r="M169" s="23"/>
      <c r="N169" s="23"/>
      <c r="O169" s="25"/>
      <c r="P169" s="28"/>
      <c r="Q169" s="28"/>
      <c r="R169" s="28"/>
      <c r="S169" s="28"/>
      <c r="T169" s="28"/>
      <c r="U169" s="28"/>
      <c r="V169" s="28"/>
      <c r="W169" s="28"/>
      <c r="X169" s="28"/>
      <c r="Y169" s="25"/>
      <c r="Z169" s="25"/>
    </row>
    <row r="170" spans="1:26" ht="15">
      <c r="A170" s="25"/>
      <c r="B170" s="25"/>
      <c r="C170" s="26"/>
      <c r="D170" s="26"/>
      <c r="E170" s="26"/>
      <c r="F170" s="26"/>
      <c r="G170" s="27"/>
      <c r="H170" s="27"/>
      <c r="I170" s="27"/>
      <c r="J170" s="25"/>
      <c r="K170" s="25"/>
      <c r="L170" s="25"/>
      <c r="M170" s="23"/>
      <c r="N170" s="23"/>
      <c r="O170" s="25"/>
      <c r="P170" s="28"/>
      <c r="Q170" s="28"/>
      <c r="R170" s="28"/>
      <c r="S170" s="28"/>
      <c r="T170" s="28"/>
      <c r="U170" s="28"/>
      <c r="V170" s="28"/>
      <c r="W170" s="28"/>
      <c r="X170" s="28"/>
      <c r="Y170" s="25"/>
      <c r="Z170" s="25"/>
    </row>
    <row r="171" spans="1:26" ht="15">
      <c r="A171" s="25"/>
      <c r="B171" s="25"/>
      <c r="C171" s="26"/>
      <c r="D171" s="26"/>
      <c r="E171" s="26"/>
      <c r="F171" s="26"/>
      <c r="G171" s="27"/>
      <c r="H171" s="27"/>
      <c r="I171" s="27"/>
      <c r="J171" s="25"/>
      <c r="K171" s="25"/>
      <c r="L171" s="25"/>
      <c r="M171" s="23"/>
      <c r="N171" s="23"/>
      <c r="O171" s="25"/>
      <c r="P171" s="28"/>
      <c r="Q171" s="28"/>
      <c r="R171" s="28"/>
      <c r="S171" s="28"/>
      <c r="T171" s="28"/>
      <c r="U171" s="28"/>
      <c r="V171" s="28"/>
      <c r="W171" s="28"/>
      <c r="X171" s="28"/>
      <c r="Y171" s="25"/>
      <c r="Z171" s="25"/>
    </row>
    <row r="172" spans="1:26" ht="15">
      <c r="A172" s="25"/>
      <c r="B172" s="25"/>
      <c r="C172" s="26"/>
      <c r="D172" s="26"/>
      <c r="E172" s="26"/>
      <c r="F172" s="26"/>
      <c r="G172" s="27"/>
      <c r="H172" s="27"/>
      <c r="I172" s="27"/>
      <c r="J172" s="25"/>
      <c r="K172" s="25"/>
      <c r="L172" s="25"/>
      <c r="M172" s="23"/>
      <c r="N172" s="23"/>
      <c r="O172" s="25"/>
      <c r="P172" s="28"/>
      <c r="Q172" s="28"/>
      <c r="R172" s="28"/>
      <c r="S172" s="28"/>
      <c r="T172" s="28"/>
      <c r="U172" s="28"/>
      <c r="V172" s="28"/>
      <c r="W172" s="28"/>
      <c r="X172" s="28"/>
      <c r="Y172" s="25"/>
      <c r="Z172" s="25"/>
    </row>
    <row r="173" spans="1:26" ht="15">
      <c r="A173" s="25"/>
      <c r="B173" s="25"/>
      <c r="C173" s="26"/>
      <c r="D173" s="26"/>
      <c r="E173" s="26"/>
      <c r="F173" s="26"/>
      <c r="G173" s="27"/>
      <c r="H173" s="27"/>
      <c r="I173" s="27"/>
      <c r="J173" s="25"/>
      <c r="K173" s="25"/>
      <c r="L173" s="25"/>
      <c r="M173" s="23"/>
      <c r="N173" s="23"/>
      <c r="O173" s="25"/>
      <c r="P173" s="28"/>
      <c r="Q173" s="28"/>
      <c r="R173" s="28"/>
      <c r="S173" s="28"/>
      <c r="T173" s="28"/>
      <c r="U173" s="28"/>
      <c r="V173" s="28"/>
      <c r="W173" s="28"/>
      <c r="X173" s="28"/>
      <c r="Y173" s="25"/>
      <c r="Z173" s="25"/>
    </row>
    <row r="174" spans="1:26" ht="15">
      <c r="A174" s="28"/>
      <c r="B174" s="28"/>
      <c r="C174" s="29"/>
      <c r="D174" s="29"/>
      <c r="E174" s="29"/>
      <c r="F174" s="29"/>
      <c r="G174" s="30"/>
      <c r="H174" s="30"/>
      <c r="I174" s="30"/>
      <c r="J174" s="28"/>
      <c r="K174" s="28"/>
      <c r="L174" s="28"/>
      <c r="M174" s="24"/>
      <c r="N174" s="24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5"/>
      <c r="Z174" s="25"/>
    </row>
    <row r="175" spans="1:26" ht="15">
      <c r="A175" s="28"/>
      <c r="B175" s="28"/>
      <c r="C175" s="29"/>
      <c r="D175" s="29"/>
      <c r="E175" s="29"/>
      <c r="F175" s="29"/>
      <c r="G175" s="30"/>
      <c r="H175" s="30"/>
      <c r="I175" s="30"/>
      <c r="J175" s="28"/>
      <c r="K175" s="28"/>
      <c r="L175" s="28"/>
      <c r="M175" s="24"/>
      <c r="N175" s="24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5"/>
      <c r="Z175" s="25"/>
    </row>
    <row r="176" spans="1:26" ht="15">
      <c r="A176" s="28"/>
      <c r="B176" s="28"/>
      <c r="C176" s="29"/>
      <c r="D176" s="29"/>
      <c r="E176" s="29"/>
      <c r="F176" s="29"/>
      <c r="G176" s="30"/>
      <c r="H176" s="30"/>
      <c r="I176" s="30"/>
      <c r="J176" s="28"/>
      <c r="K176" s="28"/>
      <c r="L176" s="28"/>
      <c r="M176" s="24"/>
      <c r="N176" s="24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5"/>
      <c r="Z176" s="25"/>
    </row>
    <row r="177" spans="1:26" ht="15">
      <c r="A177" s="28"/>
      <c r="B177" s="28"/>
      <c r="C177" s="29"/>
      <c r="D177" s="29"/>
      <c r="E177" s="29"/>
      <c r="F177" s="29"/>
      <c r="G177" s="30"/>
      <c r="H177" s="30"/>
      <c r="I177" s="30"/>
      <c r="J177" s="28"/>
      <c r="K177" s="28"/>
      <c r="L177" s="28"/>
      <c r="M177" s="24"/>
      <c r="N177" s="24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5"/>
      <c r="Z177" s="25"/>
    </row>
    <row r="178" spans="1:26" ht="15">
      <c r="A178" s="28"/>
      <c r="B178" s="28"/>
      <c r="C178" s="29"/>
      <c r="D178" s="29"/>
      <c r="E178" s="29"/>
      <c r="F178" s="29"/>
      <c r="G178" s="30"/>
      <c r="H178" s="30"/>
      <c r="I178" s="30"/>
      <c r="J178" s="28"/>
      <c r="K178" s="28"/>
      <c r="L178" s="28"/>
      <c r="M178" s="24"/>
      <c r="N178" s="24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5"/>
      <c r="Z178" s="25"/>
    </row>
    <row r="179" spans="1:26" ht="15">
      <c r="A179" s="28"/>
      <c r="B179" s="28"/>
      <c r="C179" s="29"/>
      <c r="D179" s="29"/>
      <c r="E179" s="29"/>
      <c r="F179" s="29"/>
      <c r="G179" s="30"/>
      <c r="H179" s="30"/>
      <c r="I179" s="30"/>
      <c r="J179" s="28"/>
      <c r="K179" s="28"/>
      <c r="L179" s="28"/>
      <c r="M179" s="24"/>
      <c r="N179" s="24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5"/>
      <c r="Z179" s="25"/>
    </row>
    <row r="180" spans="1:26" ht="15">
      <c r="A180" s="28"/>
      <c r="B180" s="28"/>
      <c r="C180" s="29"/>
      <c r="D180" s="29"/>
      <c r="E180" s="29"/>
      <c r="F180" s="29"/>
      <c r="G180" s="30"/>
      <c r="H180" s="30"/>
      <c r="I180" s="30"/>
      <c r="J180" s="28"/>
      <c r="K180" s="28"/>
      <c r="L180" s="28"/>
      <c r="M180" s="24"/>
      <c r="N180" s="24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5"/>
      <c r="Z180" s="25"/>
    </row>
    <row r="181" spans="1:26" ht="15">
      <c r="A181" s="28"/>
      <c r="B181" s="28"/>
      <c r="C181" s="29"/>
      <c r="D181" s="29"/>
      <c r="E181" s="29"/>
      <c r="F181" s="29"/>
      <c r="G181" s="30"/>
      <c r="H181" s="30"/>
      <c r="I181" s="30"/>
      <c r="J181" s="28"/>
      <c r="K181" s="28"/>
      <c r="L181" s="28"/>
      <c r="M181" s="24"/>
      <c r="N181" s="24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5"/>
      <c r="Z181" s="25"/>
    </row>
    <row r="182" spans="1:26" ht="15">
      <c r="A182" s="28"/>
      <c r="B182" s="28"/>
      <c r="C182" s="29"/>
      <c r="D182" s="29"/>
      <c r="E182" s="29"/>
      <c r="F182" s="29"/>
      <c r="G182" s="30"/>
      <c r="H182" s="30"/>
      <c r="I182" s="30"/>
      <c r="J182" s="28"/>
      <c r="K182" s="28"/>
      <c r="L182" s="28"/>
      <c r="M182" s="24"/>
      <c r="N182" s="24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5"/>
      <c r="Z182" s="25"/>
    </row>
    <row r="183" spans="1:26" ht="15">
      <c r="A183" s="28"/>
      <c r="B183" s="28"/>
      <c r="C183" s="29"/>
      <c r="D183" s="29"/>
      <c r="E183" s="29"/>
      <c r="F183" s="29"/>
      <c r="G183" s="30"/>
      <c r="H183" s="30"/>
      <c r="I183" s="30"/>
      <c r="J183" s="28"/>
      <c r="K183" s="28"/>
      <c r="L183" s="28"/>
      <c r="M183" s="24"/>
      <c r="N183" s="24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5"/>
      <c r="Z183" s="25"/>
    </row>
    <row r="184" spans="1:26" ht="15">
      <c r="A184" s="28"/>
      <c r="B184" s="28"/>
      <c r="C184" s="29"/>
      <c r="D184" s="29"/>
      <c r="E184" s="29"/>
      <c r="F184" s="29"/>
      <c r="G184" s="30"/>
      <c r="H184" s="30"/>
      <c r="I184" s="30"/>
      <c r="J184" s="28"/>
      <c r="K184" s="28"/>
      <c r="L184" s="28"/>
      <c r="M184" s="24"/>
      <c r="N184" s="24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5"/>
      <c r="Z184" s="25"/>
    </row>
    <row r="185" spans="1:26" ht="15">
      <c r="A185" s="28"/>
      <c r="B185" s="28"/>
      <c r="C185" s="29"/>
      <c r="D185" s="29"/>
      <c r="E185" s="29"/>
      <c r="F185" s="29"/>
      <c r="G185" s="30"/>
      <c r="H185" s="30"/>
      <c r="I185" s="30"/>
      <c r="J185" s="28"/>
      <c r="K185" s="28"/>
      <c r="L185" s="28"/>
      <c r="M185" s="24"/>
      <c r="N185" s="24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5"/>
      <c r="Z185" s="25"/>
    </row>
    <row r="186" spans="1:26" ht="15">
      <c r="A186" s="28"/>
      <c r="B186" s="28"/>
      <c r="C186" s="29"/>
      <c r="D186" s="29"/>
      <c r="E186" s="29"/>
      <c r="F186" s="29"/>
      <c r="G186" s="30"/>
      <c r="H186" s="30"/>
      <c r="I186" s="30"/>
      <c r="J186" s="28"/>
      <c r="K186" s="28"/>
      <c r="L186" s="28"/>
      <c r="M186" s="24"/>
      <c r="N186" s="24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5"/>
      <c r="Z186" s="25"/>
    </row>
    <row r="187" spans="1:26" ht="15">
      <c r="A187" s="28"/>
      <c r="B187" s="28"/>
      <c r="C187" s="29"/>
      <c r="D187" s="29"/>
      <c r="E187" s="29"/>
      <c r="F187" s="29"/>
      <c r="G187" s="30"/>
      <c r="H187" s="30"/>
      <c r="I187" s="30"/>
      <c r="J187" s="28"/>
      <c r="K187" s="28"/>
      <c r="L187" s="28"/>
      <c r="M187" s="24"/>
      <c r="N187" s="24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5"/>
      <c r="Z187" s="25"/>
    </row>
    <row r="188" spans="1:26" ht="15">
      <c r="A188" s="28"/>
      <c r="B188" s="28"/>
      <c r="C188" s="29"/>
      <c r="D188" s="29"/>
      <c r="E188" s="29"/>
      <c r="F188" s="29"/>
      <c r="G188" s="30"/>
      <c r="H188" s="30"/>
      <c r="I188" s="30"/>
      <c r="J188" s="28"/>
      <c r="K188" s="28"/>
      <c r="L188" s="28"/>
      <c r="M188" s="24"/>
      <c r="N188" s="24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5"/>
      <c r="Z188" s="25"/>
    </row>
    <row r="189" spans="1:26" ht="15">
      <c r="A189" s="28"/>
      <c r="B189" s="28"/>
      <c r="C189" s="29"/>
      <c r="D189" s="29"/>
      <c r="E189" s="29"/>
      <c r="F189" s="29"/>
      <c r="G189" s="28"/>
      <c r="H189" s="28"/>
      <c r="I189" s="28"/>
      <c r="J189" s="28"/>
      <c r="K189" s="28"/>
      <c r="L189" s="28"/>
      <c r="M189" s="24"/>
      <c r="N189" s="24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5"/>
      <c r="Z189" s="25"/>
    </row>
    <row r="190" spans="1:26" ht="15">
      <c r="A190" s="28"/>
      <c r="B190" s="28"/>
      <c r="C190" s="29"/>
      <c r="D190" s="29"/>
      <c r="E190" s="29"/>
      <c r="F190" s="29"/>
      <c r="G190" s="28"/>
      <c r="H190" s="28"/>
      <c r="I190" s="28"/>
      <c r="J190" s="28"/>
      <c r="K190" s="28"/>
      <c r="L190" s="28"/>
      <c r="M190" s="24"/>
      <c r="N190" s="24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5"/>
      <c r="Z190" s="25"/>
    </row>
    <row r="191" spans="1:26" ht="15">
      <c r="A191" s="28"/>
      <c r="B191" s="28"/>
      <c r="C191" s="29"/>
      <c r="D191" s="29"/>
      <c r="E191" s="29"/>
      <c r="F191" s="29"/>
      <c r="G191" s="28"/>
      <c r="H191" s="28"/>
      <c r="I191" s="28"/>
      <c r="J191" s="28"/>
      <c r="K191" s="28"/>
      <c r="L191" s="28"/>
      <c r="M191" s="24"/>
      <c r="N191" s="24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5"/>
      <c r="Z191" s="25"/>
    </row>
    <row r="192" spans="1:26" ht="15">
      <c r="A192" s="28"/>
      <c r="B192" s="28"/>
      <c r="C192" s="29"/>
      <c r="D192" s="29"/>
      <c r="E192" s="29"/>
      <c r="F192" s="29"/>
      <c r="G192" s="28"/>
      <c r="H192" s="28"/>
      <c r="I192" s="28"/>
      <c r="J192" s="28"/>
      <c r="K192" s="28"/>
      <c r="L192" s="28"/>
      <c r="M192" s="24"/>
      <c r="N192" s="24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5"/>
      <c r="Z192" s="25"/>
    </row>
    <row r="193" spans="1:26" ht="15">
      <c r="A193" s="28"/>
      <c r="B193" s="28"/>
      <c r="C193" s="29"/>
      <c r="D193" s="29"/>
      <c r="E193" s="29"/>
      <c r="F193" s="29"/>
      <c r="G193" s="28"/>
      <c r="H193" s="28"/>
      <c r="I193" s="28"/>
      <c r="J193" s="28"/>
      <c r="K193" s="28"/>
      <c r="L193" s="28"/>
      <c r="M193" s="24"/>
      <c r="N193" s="24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5"/>
      <c r="Z193" s="25"/>
    </row>
    <row r="194" spans="1:26" ht="15">
      <c r="A194" s="28"/>
      <c r="B194" s="28"/>
      <c r="C194" s="29"/>
      <c r="D194" s="29"/>
      <c r="E194" s="29"/>
      <c r="F194" s="29"/>
      <c r="G194" s="28"/>
      <c r="H194" s="28"/>
      <c r="I194" s="28"/>
      <c r="J194" s="28"/>
      <c r="K194" s="28"/>
      <c r="L194" s="28"/>
      <c r="M194" s="24"/>
      <c r="N194" s="24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5"/>
      <c r="Z194" s="25"/>
    </row>
    <row r="195" spans="1:26" ht="15">
      <c r="A195" s="28"/>
      <c r="B195" s="28"/>
      <c r="C195" s="29"/>
      <c r="D195" s="29"/>
      <c r="E195" s="29"/>
      <c r="F195" s="29"/>
      <c r="G195" s="28"/>
      <c r="H195" s="28"/>
      <c r="I195" s="28"/>
      <c r="J195" s="28"/>
      <c r="K195" s="28"/>
      <c r="L195" s="28"/>
      <c r="M195" s="24"/>
      <c r="N195" s="24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5"/>
      <c r="Z195" s="25"/>
    </row>
    <row r="196" spans="1:26" ht="15">
      <c r="A196" s="28"/>
      <c r="B196" s="28"/>
      <c r="C196" s="29"/>
      <c r="D196" s="29"/>
      <c r="E196" s="29"/>
      <c r="F196" s="29"/>
      <c r="G196" s="28"/>
      <c r="H196" s="28"/>
      <c r="I196" s="28"/>
      <c r="J196" s="28"/>
      <c r="K196" s="28"/>
      <c r="L196" s="28"/>
      <c r="M196" s="24"/>
      <c r="N196" s="24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5"/>
      <c r="Z196" s="25"/>
    </row>
    <row r="197" spans="1:26" ht="15">
      <c r="A197" s="28"/>
      <c r="B197" s="28"/>
      <c r="C197" s="29"/>
      <c r="D197" s="29"/>
      <c r="E197" s="29"/>
      <c r="F197" s="29"/>
      <c r="G197" s="28"/>
      <c r="H197" s="28"/>
      <c r="I197" s="28"/>
      <c r="J197" s="28"/>
      <c r="K197" s="28"/>
      <c r="L197" s="28"/>
      <c r="M197" s="24"/>
      <c r="N197" s="24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5"/>
      <c r="Z197" s="25"/>
    </row>
    <row r="198" spans="1:26" ht="15">
      <c r="A198" s="28"/>
      <c r="B198" s="28"/>
      <c r="C198" s="29"/>
      <c r="D198" s="29"/>
      <c r="E198" s="29"/>
      <c r="F198" s="29"/>
      <c r="G198" s="28"/>
      <c r="H198" s="28"/>
      <c r="I198" s="28"/>
      <c r="J198" s="28"/>
      <c r="K198" s="28"/>
      <c r="L198" s="28"/>
      <c r="M198" s="24"/>
      <c r="N198" s="24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5"/>
      <c r="Z198" s="25"/>
    </row>
    <row r="199" spans="1:26" ht="15">
      <c r="A199" s="28"/>
      <c r="B199" s="28"/>
      <c r="C199" s="29"/>
      <c r="D199" s="29"/>
      <c r="E199" s="29"/>
      <c r="F199" s="29"/>
      <c r="G199" s="28"/>
      <c r="H199" s="28"/>
      <c r="I199" s="28"/>
      <c r="J199" s="28"/>
      <c r="K199" s="28"/>
      <c r="L199" s="28"/>
      <c r="M199" s="24"/>
      <c r="N199" s="24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5"/>
      <c r="Z199" s="25"/>
    </row>
    <row r="200" spans="1:26" ht="15">
      <c r="A200" s="28"/>
      <c r="B200" s="28"/>
      <c r="C200" s="29"/>
      <c r="D200" s="29"/>
      <c r="E200" s="29"/>
      <c r="F200" s="29"/>
      <c r="G200" s="28"/>
      <c r="H200" s="28"/>
      <c r="I200" s="28"/>
      <c r="J200" s="28"/>
      <c r="K200" s="28"/>
      <c r="L200" s="28"/>
      <c r="M200" s="24"/>
      <c r="N200" s="24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5"/>
      <c r="Z200" s="25"/>
    </row>
    <row r="201" spans="1:26" ht="15">
      <c r="A201" s="28"/>
      <c r="B201" s="28"/>
      <c r="C201" s="29"/>
      <c r="D201" s="29"/>
      <c r="E201" s="29"/>
      <c r="F201" s="29"/>
      <c r="G201" s="28"/>
      <c r="H201" s="28"/>
      <c r="I201" s="28"/>
      <c r="J201" s="28"/>
      <c r="K201" s="28"/>
      <c r="L201" s="28"/>
      <c r="M201" s="24"/>
      <c r="N201" s="24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5"/>
      <c r="Z201" s="25"/>
    </row>
    <row r="202" spans="1:26" ht="15">
      <c r="A202" s="28"/>
      <c r="B202" s="28"/>
      <c r="C202" s="29"/>
      <c r="D202" s="29"/>
      <c r="E202" s="29"/>
      <c r="F202" s="29"/>
      <c r="G202" s="28"/>
      <c r="H202" s="28"/>
      <c r="I202" s="28"/>
      <c r="J202" s="28"/>
      <c r="K202" s="28"/>
      <c r="L202" s="28"/>
      <c r="M202" s="24"/>
      <c r="N202" s="24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5"/>
      <c r="Z202" s="25"/>
    </row>
    <row r="203" spans="1:26" ht="15">
      <c r="A203" s="28"/>
      <c r="B203" s="28"/>
      <c r="C203" s="29"/>
      <c r="D203" s="29"/>
      <c r="E203" s="29"/>
      <c r="F203" s="29"/>
      <c r="G203" s="28"/>
      <c r="H203" s="28"/>
      <c r="I203" s="28"/>
      <c r="J203" s="28"/>
      <c r="K203" s="28"/>
      <c r="L203" s="28"/>
      <c r="M203" s="24"/>
      <c r="N203" s="24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5"/>
      <c r="Z203" s="25"/>
    </row>
    <row r="204" spans="1:26" ht="15">
      <c r="A204" s="28"/>
      <c r="B204" s="28"/>
      <c r="C204" s="29"/>
      <c r="D204" s="29"/>
      <c r="E204" s="29"/>
      <c r="F204" s="29"/>
      <c r="G204" s="28"/>
      <c r="H204" s="28"/>
      <c r="I204" s="28"/>
      <c r="J204" s="28"/>
      <c r="K204" s="28"/>
      <c r="L204" s="28"/>
      <c r="M204" s="24"/>
      <c r="N204" s="24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5"/>
      <c r="Z204" s="25"/>
    </row>
    <row r="205" spans="1:26" ht="15">
      <c r="A205" s="28"/>
      <c r="B205" s="28"/>
      <c r="C205" s="29"/>
      <c r="D205" s="29"/>
      <c r="E205" s="29"/>
      <c r="F205" s="29"/>
      <c r="G205" s="28"/>
      <c r="H205" s="28"/>
      <c r="I205" s="28"/>
      <c r="J205" s="28"/>
      <c r="K205" s="28"/>
      <c r="L205" s="28"/>
      <c r="M205" s="24"/>
      <c r="N205" s="24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5"/>
      <c r="Z205" s="25"/>
    </row>
    <row r="206" spans="1:26" ht="15">
      <c r="A206" s="28"/>
      <c r="B206" s="28"/>
      <c r="C206" s="29"/>
      <c r="D206" s="29"/>
      <c r="E206" s="29"/>
      <c r="F206" s="29"/>
      <c r="G206" s="28"/>
      <c r="H206" s="28"/>
      <c r="I206" s="28"/>
      <c r="J206" s="28"/>
      <c r="K206" s="28"/>
      <c r="L206" s="28"/>
      <c r="M206" s="24"/>
      <c r="N206" s="24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5"/>
      <c r="Z206" s="25"/>
    </row>
    <row r="207" spans="1:26" ht="15">
      <c r="A207" s="28"/>
      <c r="B207" s="28"/>
      <c r="C207" s="29"/>
      <c r="D207" s="29"/>
      <c r="E207" s="29"/>
      <c r="F207" s="29"/>
      <c r="G207" s="28"/>
      <c r="H207" s="28"/>
      <c r="I207" s="28"/>
      <c r="J207" s="28"/>
      <c r="K207" s="28"/>
      <c r="L207" s="28"/>
      <c r="M207" s="24"/>
      <c r="N207" s="24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5"/>
      <c r="Z207" s="25"/>
    </row>
    <row r="208" spans="1:26" ht="15">
      <c r="A208" s="28"/>
      <c r="B208" s="28"/>
      <c r="C208" s="29"/>
      <c r="D208" s="29"/>
      <c r="E208" s="29"/>
      <c r="F208" s="29"/>
      <c r="G208" s="28"/>
      <c r="H208" s="28"/>
      <c r="I208" s="28"/>
      <c r="J208" s="28"/>
      <c r="K208" s="28"/>
      <c r="L208" s="28"/>
      <c r="M208" s="24"/>
      <c r="N208" s="24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5"/>
      <c r="Z208" s="25"/>
    </row>
    <row r="209" spans="1:26" ht="15">
      <c r="A209" s="28"/>
      <c r="B209" s="28"/>
      <c r="C209" s="29"/>
      <c r="D209" s="29"/>
      <c r="E209" s="29"/>
      <c r="F209" s="29"/>
      <c r="G209" s="28"/>
      <c r="H209" s="28"/>
      <c r="I209" s="28"/>
      <c r="J209" s="28"/>
      <c r="K209" s="28"/>
      <c r="L209" s="28"/>
      <c r="M209" s="24"/>
      <c r="N209" s="24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5"/>
      <c r="Z209" s="25"/>
    </row>
    <row r="210" spans="1:26" ht="15">
      <c r="A210" s="28"/>
      <c r="B210" s="28"/>
      <c r="C210" s="29"/>
      <c r="D210" s="29"/>
      <c r="E210" s="29"/>
      <c r="F210" s="29"/>
      <c r="G210" s="28"/>
      <c r="H210" s="28"/>
      <c r="I210" s="28"/>
      <c r="J210" s="28"/>
      <c r="K210" s="28"/>
      <c r="L210" s="28"/>
      <c r="M210" s="24"/>
      <c r="N210" s="24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5"/>
      <c r="Z210" s="25"/>
    </row>
    <row r="211" spans="1:26" ht="15">
      <c r="A211" s="28"/>
      <c r="B211" s="28"/>
      <c r="C211" s="29"/>
      <c r="D211" s="29"/>
      <c r="E211" s="29"/>
      <c r="F211" s="29"/>
      <c r="G211" s="28"/>
      <c r="H211" s="28"/>
      <c r="I211" s="28"/>
      <c r="J211" s="28"/>
      <c r="K211" s="28"/>
      <c r="L211" s="28"/>
      <c r="M211" s="24"/>
      <c r="N211" s="24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5"/>
      <c r="Z211" s="25"/>
    </row>
    <row r="212" spans="1:26" ht="15">
      <c r="A212" s="28"/>
      <c r="B212" s="28"/>
      <c r="C212" s="29"/>
      <c r="D212" s="29"/>
      <c r="E212" s="29"/>
      <c r="F212" s="29"/>
      <c r="G212" s="28"/>
      <c r="H212" s="28"/>
      <c r="I212" s="28"/>
      <c r="J212" s="28"/>
      <c r="K212" s="28"/>
      <c r="L212" s="28"/>
      <c r="M212" s="24"/>
      <c r="N212" s="24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5"/>
      <c r="Z212" s="25"/>
    </row>
    <row r="213" spans="1:26" ht="15">
      <c r="A213" s="28"/>
      <c r="B213" s="28"/>
      <c r="C213" s="29"/>
      <c r="D213" s="29"/>
      <c r="E213" s="29"/>
      <c r="F213" s="29"/>
      <c r="G213" s="28"/>
      <c r="H213" s="28"/>
      <c r="I213" s="28"/>
      <c r="J213" s="28"/>
      <c r="K213" s="28"/>
      <c r="L213" s="28"/>
      <c r="M213" s="24"/>
      <c r="N213" s="24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5"/>
      <c r="Z213" s="25"/>
    </row>
    <row r="214" spans="1:26" ht="15">
      <c r="A214" s="28"/>
      <c r="B214" s="28"/>
      <c r="C214" s="29"/>
      <c r="D214" s="29"/>
      <c r="E214" s="29"/>
      <c r="F214" s="29"/>
      <c r="G214" s="28"/>
      <c r="H214" s="28"/>
      <c r="I214" s="28"/>
      <c r="J214" s="28"/>
      <c r="K214" s="28"/>
      <c r="L214" s="28"/>
      <c r="M214" s="24"/>
      <c r="N214" s="24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5"/>
      <c r="Z214" s="25"/>
    </row>
    <row r="215" spans="1:26" ht="15">
      <c r="A215" s="28"/>
      <c r="B215" s="28"/>
      <c r="C215" s="29"/>
      <c r="D215" s="29"/>
      <c r="E215" s="29"/>
      <c r="F215" s="29"/>
      <c r="G215" s="28"/>
      <c r="H215" s="28"/>
      <c r="I215" s="28"/>
      <c r="J215" s="28"/>
      <c r="K215" s="28"/>
      <c r="L215" s="28"/>
      <c r="M215" s="24"/>
      <c r="N215" s="24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5"/>
      <c r="Z215" s="25"/>
    </row>
    <row r="216" spans="1:26" ht="15">
      <c r="A216" s="28"/>
      <c r="B216" s="28"/>
      <c r="C216" s="29"/>
      <c r="D216" s="29"/>
      <c r="E216" s="29"/>
      <c r="F216" s="29"/>
      <c r="G216" s="28"/>
      <c r="H216" s="28"/>
      <c r="I216" s="28"/>
      <c r="J216" s="28"/>
      <c r="K216" s="28"/>
      <c r="L216" s="28"/>
      <c r="M216" s="24"/>
      <c r="N216" s="24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5"/>
      <c r="Z216" s="25"/>
    </row>
    <row r="217" spans="1:26" ht="15">
      <c r="A217" s="28"/>
      <c r="B217" s="28"/>
      <c r="C217" s="29"/>
      <c r="D217" s="29"/>
      <c r="E217" s="29"/>
      <c r="F217" s="29"/>
      <c r="G217" s="28"/>
      <c r="H217" s="28"/>
      <c r="I217" s="28"/>
      <c r="J217" s="28"/>
      <c r="K217" s="28"/>
      <c r="L217" s="28"/>
      <c r="M217" s="24"/>
      <c r="N217" s="24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5"/>
      <c r="Z217" s="25"/>
    </row>
    <row r="218" spans="1:26" ht="15">
      <c r="A218" s="28"/>
      <c r="B218" s="28"/>
      <c r="C218" s="29"/>
      <c r="D218" s="29"/>
      <c r="E218" s="29"/>
      <c r="F218" s="29"/>
      <c r="G218" s="28"/>
      <c r="H218" s="28"/>
      <c r="I218" s="28"/>
      <c r="J218" s="28"/>
      <c r="K218" s="28"/>
      <c r="L218" s="28"/>
      <c r="M218" s="24"/>
      <c r="N218" s="24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5"/>
      <c r="Z218" s="25"/>
    </row>
    <row r="219" spans="1:26" ht="15">
      <c r="A219" s="28"/>
      <c r="B219" s="28"/>
      <c r="C219" s="29"/>
      <c r="D219" s="29"/>
      <c r="E219" s="29"/>
      <c r="F219" s="29"/>
      <c r="G219" s="28"/>
      <c r="H219" s="28"/>
      <c r="I219" s="28"/>
      <c r="J219" s="28"/>
      <c r="K219" s="28"/>
      <c r="L219" s="28"/>
      <c r="M219" s="24"/>
      <c r="N219" s="24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5"/>
      <c r="Z219" s="25"/>
    </row>
    <row r="220" spans="1:26" ht="15">
      <c r="A220" s="28"/>
      <c r="B220" s="28"/>
      <c r="C220" s="29"/>
      <c r="D220" s="29"/>
      <c r="E220" s="29"/>
      <c r="F220" s="29"/>
      <c r="G220" s="28"/>
      <c r="H220" s="28"/>
      <c r="I220" s="28"/>
      <c r="J220" s="28"/>
      <c r="K220" s="28"/>
      <c r="L220" s="28"/>
      <c r="M220" s="24"/>
      <c r="N220" s="24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5"/>
      <c r="Z220" s="25"/>
    </row>
    <row r="221" spans="1:26" ht="15">
      <c r="A221" s="28"/>
      <c r="B221" s="28"/>
      <c r="C221" s="29"/>
      <c r="D221" s="29"/>
      <c r="E221" s="29"/>
      <c r="F221" s="29"/>
      <c r="G221" s="28"/>
      <c r="H221" s="28"/>
      <c r="I221" s="28"/>
      <c r="J221" s="28"/>
      <c r="K221" s="28"/>
      <c r="L221" s="28"/>
      <c r="M221" s="24"/>
      <c r="N221" s="24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5"/>
      <c r="Z221" s="25"/>
    </row>
    <row r="222" spans="1:26" ht="15">
      <c r="A222" s="28"/>
      <c r="B222" s="28"/>
      <c r="C222" s="29"/>
      <c r="D222" s="29"/>
      <c r="E222" s="29"/>
      <c r="F222" s="29"/>
      <c r="G222" s="28"/>
      <c r="H222" s="28"/>
      <c r="I222" s="28"/>
      <c r="J222" s="28"/>
      <c r="K222" s="28"/>
      <c r="L222" s="28"/>
      <c r="M222" s="24"/>
      <c r="N222" s="24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5"/>
      <c r="Z222" s="25"/>
    </row>
    <row r="223" spans="1:26" ht="15">
      <c r="A223" s="28"/>
      <c r="B223" s="28"/>
      <c r="C223" s="29"/>
      <c r="D223" s="29"/>
      <c r="E223" s="29"/>
      <c r="F223" s="29"/>
      <c r="G223" s="28"/>
      <c r="H223" s="28"/>
      <c r="I223" s="28"/>
      <c r="J223" s="28"/>
      <c r="K223" s="28"/>
      <c r="L223" s="28"/>
      <c r="M223" s="24"/>
      <c r="N223" s="24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5"/>
      <c r="Z223" s="25"/>
    </row>
    <row r="224" spans="1:26" ht="15">
      <c r="A224" s="28"/>
      <c r="B224" s="28"/>
      <c r="C224" s="29"/>
      <c r="D224" s="29"/>
      <c r="E224" s="29"/>
      <c r="F224" s="29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5"/>
      <c r="Z224" s="25"/>
    </row>
    <row r="225" spans="1:26" ht="15">
      <c r="A225" s="28"/>
      <c r="B225" s="28"/>
      <c r="C225" s="29"/>
      <c r="D225" s="29"/>
      <c r="E225" s="29"/>
      <c r="F225" s="29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5"/>
      <c r="Z225" s="25"/>
    </row>
    <row r="226" spans="1:26" ht="15">
      <c r="A226" s="28"/>
      <c r="B226" s="28"/>
      <c r="C226" s="29"/>
      <c r="D226" s="29"/>
      <c r="E226" s="29"/>
      <c r="F226" s="29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5"/>
      <c r="Z226" s="25"/>
    </row>
    <row r="227" spans="1:26" ht="15">
      <c r="A227" s="28"/>
      <c r="B227" s="28"/>
      <c r="C227" s="29"/>
      <c r="D227" s="29"/>
      <c r="E227" s="29"/>
      <c r="F227" s="29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5"/>
      <c r="Z227" s="25"/>
    </row>
    <row r="228" spans="1:26" ht="15">
      <c r="A228" s="28"/>
      <c r="B228" s="28"/>
      <c r="C228" s="29"/>
      <c r="D228" s="29"/>
      <c r="E228" s="29"/>
      <c r="F228" s="29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5"/>
      <c r="Z228" s="25"/>
    </row>
    <row r="229" spans="1:26" ht="15">
      <c r="A229" s="28"/>
      <c r="B229" s="28"/>
      <c r="C229" s="29"/>
      <c r="D229" s="29"/>
      <c r="E229" s="29"/>
      <c r="F229" s="29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5"/>
      <c r="Z229" s="25"/>
    </row>
    <row r="230" spans="1:26" ht="15">
      <c r="A230" s="28"/>
      <c r="B230" s="28"/>
      <c r="C230" s="29"/>
      <c r="D230" s="29"/>
      <c r="E230" s="29"/>
      <c r="F230" s="29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5"/>
      <c r="Z230" s="25"/>
    </row>
    <row r="231" spans="1:26" ht="15">
      <c r="A231" s="28"/>
      <c r="B231" s="28"/>
      <c r="C231" s="29"/>
      <c r="D231" s="29"/>
      <c r="E231" s="29"/>
      <c r="F231" s="29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5"/>
      <c r="Z231" s="25"/>
    </row>
    <row r="232" spans="1:26" ht="15">
      <c r="A232" s="28"/>
      <c r="B232" s="28"/>
      <c r="C232" s="29"/>
      <c r="D232" s="29"/>
      <c r="E232" s="29"/>
      <c r="F232" s="29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5"/>
      <c r="Z232" s="25"/>
    </row>
    <row r="233" spans="1:26" ht="15">
      <c r="A233" s="28"/>
      <c r="B233" s="28"/>
      <c r="C233" s="29"/>
      <c r="D233" s="29"/>
      <c r="E233" s="29"/>
      <c r="F233" s="29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5"/>
      <c r="Z233" s="25"/>
    </row>
    <row r="234" spans="1:26" ht="15">
      <c r="A234" s="28"/>
      <c r="B234" s="28"/>
      <c r="C234" s="29"/>
      <c r="D234" s="29"/>
      <c r="E234" s="29"/>
      <c r="F234" s="29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5"/>
      <c r="Z234" s="25"/>
    </row>
    <row r="235" spans="1:26" ht="15">
      <c r="A235" s="28"/>
      <c r="B235" s="28"/>
      <c r="C235" s="29"/>
      <c r="D235" s="29"/>
      <c r="E235" s="29"/>
      <c r="F235" s="29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5"/>
      <c r="Z235" s="25"/>
    </row>
    <row r="236" spans="1:26" ht="15">
      <c r="A236" s="28"/>
      <c r="B236" s="28"/>
      <c r="C236" s="29"/>
      <c r="D236" s="29"/>
      <c r="E236" s="29"/>
      <c r="F236" s="29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5"/>
      <c r="Z236" s="25"/>
    </row>
    <row r="237" spans="1:26" ht="15">
      <c r="A237" s="28"/>
      <c r="B237" s="28"/>
      <c r="C237" s="29"/>
      <c r="D237" s="29"/>
      <c r="E237" s="29"/>
      <c r="F237" s="29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5"/>
      <c r="Z237" s="25"/>
    </row>
    <row r="238" spans="1:26" ht="15">
      <c r="A238" s="28"/>
      <c r="B238" s="28"/>
      <c r="C238" s="29"/>
      <c r="D238" s="29"/>
      <c r="E238" s="29"/>
      <c r="F238" s="29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5"/>
      <c r="Z238" s="25"/>
    </row>
    <row r="239" spans="1:26" ht="15">
      <c r="A239" s="28"/>
      <c r="B239" s="28"/>
      <c r="C239" s="29"/>
      <c r="D239" s="29"/>
      <c r="E239" s="29"/>
      <c r="F239" s="29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5"/>
      <c r="Z239" s="25"/>
    </row>
    <row r="240" spans="1:26" ht="15">
      <c r="A240" s="28"/>
      <c r="B240" s="28"/>
      <c r="C240" s="29"/>
      <c r="D240" s="29"/>
      <c r="E240" s="29"/>
      <c r="F240" s="29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5"/>
      <c r="Z240" s="25"/>
    </row>
    <row r="241" spans="1:26" ht="15">
      <c r="A241" s="28"/>
      <c r="B241" s="28"/>
      <c r="C241" s="29"/>
      <c r="D241" s="29"/>
      <c r="E241" s="29"/>
      <c r="F241" s="29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5"/>
      <c r="Z241" s="25"/>
    </row>
    <row r="242" spans="1:26" ht="15">
      <c r="A242" s="28"/>
      <c r="B242" s="28"/>
      <c r="C242" s="29"/>
      <c r="D242" s="29"/>
      <c r="E242" s="29"/>
      <c r="F242" s="29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5"/>
      <c r="Z242" s="25"/>
    </row>
    <row r="243" spans="3:26" ht="15">
      <c r="C243" s="29"/>
      <c r="D243" s="29"/>
      <c r="E243" s="29"/>
      <c r="F243" s="29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5"/>
      <c r="Z243" s="25"/>
    </row>
    <row r="244" spans="3:26" ht="15">
      <c r="C244" s="29"/>
      <c r="D244" s="29"/>
      <c r="E244" s="29"/>
      <c r="F244" s="29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5"/>
      <c r="Z244" s="25"/>
    </row>
    <row r="245" spans="3:26" ht="15">
      <c r="C245" s="29"/>
      <c r="D245" s="29"/>
      <c r="E245" s="29"/>
      <c r="F245" s="29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5"/>
      <c r="Z245" s="25"/>
    </row>
    <row r="246" spans="3:26" ht="15">
      <c r="C246" s="29"/>
      <c r="D246" s="29"/>
      <c r="E246" s="29"/>
      <c r="F246" s="29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5"/>
      <c r="Z246" s="25"/>
    </row>
    <row r="247" spans="3:26" ht="15">
      <c r="C247" s="29"/>
      <c r="D247" s="29"/>
      <c r="E247" s="29"/>
      <c r="F247" s="29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5"/>
      <c r="Z247" s="25"/>
    </row>
    <row r="248" spans="3:26" ht="15">
      <c r="C248" s="29"/>
      <c r="D248" s="29"/>
      <c r="E248" s="29"/>
      <c r="F248" s="29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5"/>
      <c r="Z248" s="25"/>
    </row>
    <row r="249" spans="3:26" ht="15">
      <c r="C249" s="29"/>
      <c r="D249" s="29"/>
      <c r="E249" s="29"/>
      <c r="F249" s="29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5"/>
      <c r="Z249" s="25"/>
    </row>
    <row r="250" spans="3:26" ht="15">
      <c r="C250" s="29"/>
      <c r="D250" s="29"/>
      <c r="E250" s="29"/>
      <c r="F250" s="29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3:26" ht="15">
      <c r="C251" s="29"/>
      <c r="D251" s="29"/>
      <c r="E251" s="29"/>
      <c r="F251" s="29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3:26" ht="15">
      <c r="C252" s="29"/>
      <c r="D252" s="29"/>
      <c r="E252" s="29"/>
      <c r="F252" s="29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3:26" ht="15">
      <c r="C253" s="29"/>
      <c r="D253" s="29"/>
      <c r="E253" s="29"/>
      <c r="F253" s="29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3:26" ht="15">
      <c r="C254" s="29"/>
      <c r="D254" s="29"/>
      <c r="E254" s="29"/>
      <c r="F254" s="29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3:26" ht="15">
      <c r="C255" s="29"/>
      <c r="D255" s="29"/>
      <c r="E255" s="29"/>
      <c r="F255" s="29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3:26" ht="15">
      <c r="C256" s="29"/>
      <c r="D256" s="29"/>
      <c r="E256" s="29"/>
      <c r="F256" s="29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3:26" ht="15">
      <c r="C257" s="29"/>
      <c r="D257" s="29"/>
      <c r="E257" s="29"/>
      <c r="F257" s="29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3:26" ht="15">
      <c r="C258" s="29"/>
      <c r="D258" s="29"/>
      <c r="E258" s="29"/>
      <c r="F258" s="29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3:26" ht="15">
      <c r="C259" s="29"/>
      <c r="D259" s="29"/>
      <c r="E259" s="29"/>
      <c r="F259" s="29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3:26" ht="15">
      <c r="C260" s="29"/>
      <c r="D260" s="29"/>
      <c r="E260" s="29"/>
      <c r="F260" s="29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3:26" ht="15">
      <c r="C261" s="29"/>
      <c r="D261" s="29"/>
      <c r="E261" s="29"/>
      <c r="F261" s="29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3:26" ht="15"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3:26" ht="15"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3:26" ht="15"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3:26" ht="15"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3:26" ht="15"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3:26" ht="15"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3:26" ht="15"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3:26" ht="15"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3:26" ht="15"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3:26" ht="15"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3:26" ht="15"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3:26" ht="1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3:26" ht="1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3:26" ht="1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3:26" ht="1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3:26" ht="1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3:26" ht="1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3:26" ht="15"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3:26" ht="15"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3:26" ht="15"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3:26" ht="15"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3:26" ht="15"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3:26" ht="15"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3:26" ht="15"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3:26" ht="15"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3:26" ht="15"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3:26" ht="15"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3:26" ht="15"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3:26" ht="15"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3:26" ht="15"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3:26" ht="15"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</sheetData>
  <sheetProtection/>
  <mergeCells count="23">
    <mergeCell ref="B11:B13"/>
    <mergeCell ref="E11:E13"/>
    <mergeCell ref="F11:F13"/>
    <mergeCell ref="E2:Z4"/>
    <mergeCell ref="C7:K7"/>
    <mergeCell ref="A8:Z8"/>
    <mergeCell ref="I11:I12"/>
    <mergeCell ref="M9:O10"/>
    <mergeCell ref="K11:K12"/>
    <mergeCell ref="O11:O12"/>
    <mergeCell ref="G9:I10"/>
    <mergeCell ref="Y12:Z12"/>
    <mergeCell ref="D11:D13"/>
    <mergeCell ref="A104:Z104"/>
    <mergeCell ref="R11:R12"/>
    <mergeCell ref="A103:Z103"/>
    <mergeCell ref="A11:A13"/>
    <mergeCell ref="C11:C13"/>
    <mergeCell ref="Q11:Q12"/>
    <mergeCell ref="H11:H12"/>
    <mergeCell ref="L11:L12"/>
    <mergeCell ref="N11:N12"/>
    <mergeCell ref="Y11:Z11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2014-01-23T02:01:10Z</cp:lastPrinted>
  <dcterms:created xsi:type="dcterms:W3CDTF">2008-05-05T03:12:53Z</dcterms:created>
  <dcterms:modified xsi:type="dcterms:W3CDTF">2014-03-20T03:38:16Z</dcterms:modified>
  <cp:category/>
  <cp:version/>
  <cp:contentType/>
  <cp:contentStatus/>
</cp:coreProperties>
</file>