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2"/>
  </bookViews>
  <sheets>
    <sheet name="прил.2" sheetId="1" r:id="rId1"/>
    <sheet name="прил.3" sheetId="2" r:id="rId2"/>
    <sheet name="Рождественка- прилож.4" sheetId="3" r:id="rId3"/>
    <sheet name="Рождественка- прилож.3" sheetId="4" r:id="rId4"/>
    <sheet name="Лист2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<sst xmlns="http://schemas.openxmlformats.org/spreadsheetml/2006/main" count="1146" uniqueCount="281">
  <si>
    <t>глава</t>
  </si>
  <si>
    <t>ЦС</t>
  </si>
  <si>
    <t>ВР</t>
  </si>
  <si>
    <t>Руководство и управление в сфере установленных функций</t>
  </si>
  <si>
    <t>Другие общегосударственные вопросы</t>
  </si>
  <si>
    <t>Центральный аппарат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</si>
  <si>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</si>
  <si>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</si>
  <si>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оборона</t>
  </si>
  <si>
    <t>Жилищное хозяйство</t>
  </si>
  <si>
    <t>Коммунальное хозяйство</t>
  </si>
  <si>
    <t>Благоустройство</t>
  </si>
  <si>
    <t>Физкультурно-оздоровительная работа и спортивные мероприятия</t>
  </si>
  <si>
    <t>Резервные фонды</t>
  </si>
  <si>
    <t>Культура</t>
  </si>
  <si>
    <t>Дворцы и дома культуры, другие учреждения культуры и средств массовой информации</t>
  </si>
  <si>
    <t>Поддержка жилищного хозяйства</t>
  </si>
  <si>
    <t>Уточненный бюджет</t>
  </si>
  <si>
    <t>0501</t>
  </si>
  <si>
    <t>000</t>
  </si>
  <si>
    <t>0000000</t>
  </si>
  <si>
    <t>0502</t>
  </si>
  <si>
    <t>0102</t>
  </si>
  <si>
    <t>0010000</t>
  </si>
  <si>
    <t>010</t>
  </si>
  <si>
    <t>0104</t>
  </si>
  <si>
    <t>0200</t>
  </si>
  <si>
    <t>0000</t>
  </si>
  <si>
    <t>0801</t>
  </si>
  <si>
    <t xml:space="preserve">                                                         от            2008г. № </t>
  </si>
  <si>
    <t>% исполнения к первоначальному бюджету</t>
  </si>
  <si>
    <t>% исполнения к уточненному бюджету</t>
  </si>
  <si>
    <t>ОТЧЕТ</t>
  </si>
  <si>
    <t xml:space="preserve">                                                          Приложение 3</t>
  </si>
  <si>
    <t xml:space="preserve">                                                          к решению муниципального комитета</t>
  </si>
  <si>
    <t xml:space="preserve">                                       _____________сельского поселения</t>
  </si>
  <si>
    <t>по ведомственной структуре расходов  бюджета _______________поселения.</t>
  </si>
  <si>
    <t>Наименование главного распорядителя, получателя средств  бюджета поселения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</si>
  <si>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</si>
  <si>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</si>
  <si>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Осуществление первичного воинского учета на территориях, где отсутствуют военные комиссариаты</t>
  </si>
  <si>
    <t>Озеленение</t>
  </si>
  <si>
    <t>Организация и содержание мест захоронения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</si>
  <si>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</si>
  <si>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</si>
  <si>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4400000</t>
  </si>
  <si>
    <t>Учреждение Администрация _________________сельского поселения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</si>
  <si>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</si>
  <si>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</si>
  <si>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</si>
  <si>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</si>
  <si>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Общегосударственные вопросы</t>
  </si>
  <si>
    <t>0020300</t>
  </si>
  <si>
    <t>500</t>
  </si>
  <si>
    <t>0020000</t>
  </si>
  <si>
    <t>0100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</si>
  <si>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</si>
  <si>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</si>
  <si>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</si>
  <si>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0112</t>
  </si>
  <si>
    <r>
      <t>Резервные фонды местных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администраций</t>
    </r>
  </si>
  <si>
    <t>0700500</t>
  </si>
  <si>
    <t>Резерв на ликвидацию последствий чрезвычайных ситуаций</t>
  </si>
  <si>
    <t>0700501</t>
  </si>
  <si>
    <t>Прочие расходы</t>
  </si>
  <si>
    <t xml:space="preserve"> 070  05 01</t>
  </si>
  <si>
    <t>013</t>
  </si>
  <si>
    <t>Резерв на финансирование непредвиденных расходов</t>
  </si>
  <si>
    <t xml:space="preserve"> 070  05 02</t>
  </si>
  <si>
    <t xml:space="preserve">  070 05 02</t>
  </si>
  <si>
    <t>Резерв на проведение антитеррористических мероприятий</t>
  </si>
  <si>
    <t>070 05 03</t>
  </si>
  <si>
    <t>Разд,ПР</t>
  </si>
  <si>
    <t>090 00 00</t>
  </si>
  <si>
    <t>0900200</t>
  </si>
  <si>
    <t>0203</t>
  </si>
  <si>
    <t>Мобилизационная  и вневойсковая подготовка</t>
  </si>
  <si>
    <t>0013600</t>
  </si>
  <si>
    <t>ЖИЛИЩНО-КОММУНАЛЬНОЕ ХОЗЯЙСТВО</t>
  </si>
  <si>
    <t>Капитальный ремонт государственного жилищного фонда субъектов Российской Федерации  и муниципального жилищного фонда</t>
  </si>
  <si>
    <r>
      <t>Выполнение функций органами местного самоуправления</t>
    </r>
    <r>
      <rPr>
        <b/>
        <i/>
        <sz val="12"/>
        <color indexed="8"/>
        <rFont val="Times New Roman"/>
        <family val="1"/>
      </rPr>
      <t xml:space="preserve"> </t>
    </r>
  </si>
  <si>
    <t>0500</t>
  </si>
  <si>
    <t xml:space="preserve">Уличное освещение хозяйства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</si>
  <si>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</si>
  <si>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</si>
  <si>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 xml:space="preserve">   обеспечение первичных мер пожарной безопасности в границах населенных пунктов поселения</t>
  </si>
  <si>
    <t>Организация обустройства мест массового  отдыха жителей поселения</t>
  </si>
  <si>
    <t>Осуществление мероприятий по обеспечению             безопасности людей на водных объектах</t>
  </si>
  <si>
    <t xml:space="preserve">  организация сбора и вывоза бытовых отходов и мусора</t>
  </si>
  <si>
    <t>0503</t>
  </si>
  <si>
    <t>6000100</t>
  </si>
  <si>
    <t>6000200</t>
  </si>
  <si>
    <t>6000300</t>
  </si>
  <si>
    <t>6000400</t>
  </si>
  <si>
    <t>6000500</t>
  </si>
  <si>
    <t>6000501</t>
  </si>
  <si>
    <t>6000502</t>
  </si>
  <si>
    <t>6000504</t>
  </si>
  <si>
    <t>6000505</t>
  </si>
  <si>
    <t>Субсидии юридическим лицам</t>
  </si>
  <si>
    <t>006</t>
  </si>
  <si>
    <t>3510200</t>
  </si>
  <si>
    <t>Культура, кинематография, средства массовой информации</t>
  </si>
  <si>
    <t>0800</t>
  </si>
  <si>
    <t>Обеспечение деятельности подведомственных учреждений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</si>
  <si>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</si>
  <si>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Выполнение функций бюджетными учреждениями</t>
  </si>
  <si>
    <t>создание условий для организации досуга и обеспечения жителей поселения услугами организаций культуры</t>
  </si>
  <si>
    <t>Комплектование книжных фондов библиотек муниципальных образований</t>
  </si>
  <si>
    <t>Государственная поддержка в сфере культуры, кинематографии, средств массовой информации</t>
  </si>
  <si>
    <t>Здравоохранение, физическая культура и спорт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</si>
  <si>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</si>
  <si>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</si>
  <si>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Межбюджетные трансферты</t>
  </si>
  <si>
    <t>Иные межбюджетные трансферты</t>
  </si>
  <si>
    <r>
      <t>Межбюджетные трансферты бюджетам муниципальных районов из бюджетов поселений на ф</t>
    </r>
    <r>
      <rPr>
        <sz val="12"/>
        <rFont val="Times New Roman"/>
        <family val="1"/>
      </rPr>
      <t>ормирование, исполнение бюджета поселения</t>
    </r>
  </si>
  <si>
    <r>
      <t>Межбюджетные трансферты бюджетам муниципальных районов из бюджетов поселений</t>
    </r>
    <r>
      <rPr>
        <sz val="10"/>
        <rFont val="Arial CYR"/>
        <family val="0"/>
      </rPr>
      <t xml:space="preserve">.на </t>
    </r>
    <r>
      <rPr>
        <sz val="12"/>
        <rFont val="Times New Roman"/>
        <family val="1"/>
      </rPr>
      <t>утверждение генеральных планов поселения</t>
    </r>
  </si>
  <si>
    <t>001</t>
  </si>
  <si>
    <t>4500600</t>
  </si>
  <si>
    <t>0804</t>
  </si>
  <si>
    <t>0900</t>
  </si>
  <si>
    <t>0908</t>
  </si>
  <si>
    <t>5129700</t>
  </si>
  <si>
    <t>1100</t>
  </si>
  <si>
    <t>1104</t>
  </si>
  <si>
    <t>5210600</t>
  </si>
  <si>
    <t>5210601</t>
  </si>
  <si>
    <t>017</t>
  </si>
  <si>
    <t>5210602</t>
  </si>
  <si>
    <t>Утверждено решением о бюджете на 2008год</t>
  </si>
  <si>
    <t>исполнено 2008год</t>
  </si>
  <si>
    <t xml:space="preserve">Периодическая печать и издательства </t>
  </si>
  <si>
    <t>об исполнении расходов бюджета _____________сельского поселения за 2008год</t>
  </si>
  <si>
    <t>тыс.руб. с одним дес.знаком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</si>
  <si>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</si>
  <si>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002 05 00</t>
  </si>
  <si>
    <t>6000503</t>
  </si>
  <si>
    <t>6000506</t>
  </si>
  <si>
    <t>Организация в границах поселения водоснабжения</t>
  </si>
  <si>
    <t>Организация обустройства мест массового отдыха жителей поселения</t>
  </si>
  <si>
    <t>828</t>
  </si>
  <si>
    <t>Глава  администрации __________ сельского поселения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</si>
  <si>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</t>
  </si>
  <si>
    <t>0114</t>
  </si>
  <si>
    <t xml:space="preserve">Приложение 2 </t>
  </si>
  <si>
    <t>к решению муниципального комитета</t>
  </si>
  <si>
    <t>_______________поселения</t>
  </si>
  <si>
    <t>от                          №</t>
  </si>
  <si>
    <t xml:space="preserve">                                            по разделам и подразделам классификации расходов бюджетов РФ</t>
  </si>
  <si>
    <t>об исполнении расходов бюджета _____________сельского поселения за 2009год</t>
  </si>
  <si>
    <t>Всего</t>
  </si>
  <si>
    <t xml:space="preserve">                                                         от            2009г. № </t>
  </si>
  <si>
    <t>сельского поселения</t>
  </si>
  <si>
    <t xml:space="preserve">Рождественского   </t>
  </si>
  <si>
    <t xml:space="preserve">Рождественского </t>
  </si>
  <si>
    <t>поселения</t>
  </si>
  <si>
    <t xml:space="preserve">                                    об исполнении расходов бюджета Рождественского сельского       поселения </t>
  </si>
  <si>
    <t>Глава  администрации Рождественского сельского поселения</t>
  </si>
  <si>
    <t>Глава  администрации Рождественского сельского поселения -                               В.С.Дернов</t>
  </si>
  <si>
    <t xml:space="preserve">                          к решению муниципального комитета</t>
  </si>
  <si>
    <t>0106</t>
  </si>
  <si>
    <t>0111</t>
  </si>
  <si>
    <t>0113</t>
  </si>
  <si>
    <t>Средства массовой информации</t>
  </si>
  <si>
    <t>1200</t>
  </si>
  <si>
    <t>1202</t>
  </si>
  <si>
    <t>2,0</t>
  </si>
  <si>
    <t>Расходы по оплате договоров с печатными средствами массовой информации</t>
  </si>
  <si>
    <t>Межбюджетные трансферты бюджетам муниципальных районов из бюджетов поселений на формирование.исполнение бюджета поселения</t>
  </si>
  <si>
    <t>Муниципальные целевые программы</t>
  </si>
  <si>
    <t>Муниципальная целевая программа «Пожарная безопасность зданий администрации Рождественского сельского поселения Дальнереченского муниципального района на 2011-2013 годы»</t>
  </si>
  <si>
    <t>7950000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</si>
  <si>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</si>
  <si>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</si>
  <si>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
последствий чрезвычайных ситуаций и стихийных 
бедствий
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</si>
  <si>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</si>
  <si>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0300</t>
  </si>
  <si>
    <t>0309</t>
  </si>
  <si>
    <t>2180000</t>
  </si>
  <si>
    <t>4400200</t>
  </si>
  <si>
    <t>Е.Н.Лютая</t>
  </si>
  <si>
    <t>Межбюджетные трансферты бюджетам муниципальных районов из бюджетов поселений на формирование, исполнение бюджета поселения</t>
  </si>
  <si>
    <t>Национальная безопасность и провоохранительная деятельность</t>
  </si>
  <si>
    <t>Национальная экономика</t>
  </si>
  <si>
    <t>0400</t>
  </si>
  <si>
    <t>Социальная политика</t>
  </si>
  <si>
    <t>1003</t>
  </si>
  <si>
    <t>1101</t>
  </si>
  <si>
    <t>5,0</t>
  </si>
  <si>
    <t xml:space="preserve">    Муниципальная целевая программа «Энергосбережение и повышение энергетической эффективности в администрации Рождественского сельского поселения Дальнереченского муниципального района на 2011-2012 годы»</t>
  </si>
  <si>
    <t xml:space="preserve">    Муниципальная целевая программа "Оснащение рабочих мест сотрудников администрации Рождественского сельского поселения Дальнереченского муниципального района на 2012-2014 годы»</t>
  </si>
  <si>
    <t>Дорожное хозяйство</t>
  </si>
  <si>
    <t>Содержание действующей сети автомобильных дорог общего пользования местного значения</t>
  </si>
  <si>
    <t>Другие вопросы в области национальной экономики</t>
  </si>
  <si>
    <t>Муниципальная целевая программа «Обеспечение подготовки генеральных планов, правил землепользования и застройки сельских поселений, входящих в состав Дальнереченского муниципального района на 2012-2013годы"</t>
  </si>
  <si>
    <t>7950108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</si>
  <si>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</si>
  <si>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Межбюджетные трансферты бюджетам муниципальных районов из бюджетов поселений на  составление генеральных планов поселения</t>
  </si>
  <si>
    <t>5210603</t>
  </si>
  <si>
    <t>0409</t>
  </si>
  <si>
    <t>0412</t>
  </si>
  <si>
    <t>создание условий для транспортного обслуживания населения</t>
  </si>
  <si>
    <t>10,0</t>
  </si>
  <si>
    <t>ИТОГО</t>
  </si>
  <si>
    <t>Расходы, связанные с исполнением решений, принятых судебными и надзорными  органами</t>
  </si>
  <si>
    <t>822</t>
  </si>
  <si>
    <t>0092311</t>
  </si>
  <si>
    <t>Содержание и уборка улиц,площадей,тратуаров</t>
  </si>
  <si>
    <t>Муниципальная целевыя программа Рождественского сельского поселения "Социальное развитие села до 2013 года"</t>
  </si>
  <si>
    <t>7950052</t>
  </si>
  <si>
    <t>Социальные выплаты на строительство (приобретение) жилья гражданам, проживающим в сельской местности</t>
  </si>
  <si>
    <t>751</t>
  </si>
  <si>
    <t>486,5</t>
  </si>
  <si>
    <t xml:space="preserve">Рождественского сельского поселения от           2014г № </t>
  </si>
  <si>
    <t xml:space="preserve">                                            по разделам, подразделам  расходов классификации расходов бюджетов Российской Федерации за 2013год</t>
  </si>
  <si>
    <t>Утверждено решением о бюджете на 2013год</t>
  </si>
  <si>
    <t>исполнено 2013год</t>
  </si>
  <si>
    <t>60,0</t>
  </si>
  <si>
    <t>3,0</t>
  </si>
  <si>
    <t>Другие вопросы в области культуры</t>
  </si>
  <si>
    <t>87,71</t>
  </si>
  <si>
    <t xml:space="preserve">от      .2014г № </t>
  </si>
  <si>
    <t>об исполнении расходов бюджета Рождественского сельского поселения за 2013год</t>
  </si>
  <si>
    <t>60</t>
  </si>
  <si>
    <t>0700551</t>
  </si>
  <si>
    <t>870</t>
  </si>
  <si>
    <t>0700552</t>
  </si>
  <si>
    <t>7950105</t>
  </si>
  <si>
    <t>100</t>
  </si>
  <si>
    <t>Резервные средства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</si>
  <si>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</si>
  <si>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</si>
  <si>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</si>
  <si>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852</t>
  </si>
  <si>
    <t>Уплата  прочих налогов, сборов и иных платежей</t>
  </si>
  <si>
    <t>7950405</t>
  </si>
  <si>
    <t>7950305</t>
  </si>
  <si>
    <t>56,0</t>
  </si>
  <si>
    <t>30</t>
  </si>
  <si>
    <t>23,22</t>
  </si>
  <si>
    <t>75,0</t>
  </si>
  <si>
    <t>Субсидии бюджетам муниципальных образований на капитальный ремонт и ремонт автомобильных дорог общего пользования населенных пунктов за счет дорожного фонда Приморского края</t>
  </si>
  <si>
    <t>Иные закупки товаров, работ и услуг для государственных (муниципальных) нужд</t>
  </si>
  <si>
    <t>5210116</t>
  </si>
  <si>
    <t>1612,09</t>
  </si>
  <si>
    <t>375,0</t>
  </si>
  <si>
    <t>1987,09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</si>
  <si>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</si>
  <si>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</si>
  <si>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</si>
  <si>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71,10</t>
  </si>
  <si>
    <t>Субсидии  из краевого бюджета бюджетам муниципальных образований на подготовку документов территориального планирования</t>
  </si>
  <si>
    <t>7950700</t>
  </si>
  <si>
    <t>540</t>
  </si>
  <si>
    <t xml:space="preserve">Капитальный ремонт государственного жилищного фонда субъектов Российской Федерации и муниципального жилищного фонда </t>
  </si>
  <si>
    <t xml:space="preserve">Закупка товаров, работ, услуг в целях капитального
ремонта государственного (муниципального) имущества
</t>
  </si>
  <si>
    <t>243</t>
  </si>
  <si>
    <t>240</t>
  </si>
  <si>
    <t>3500200</t>
  </si>
  <si>
    <t xml:space="preserve">    Муниципальная  программа «Комплексное развитие систем коммунальной инфраструктуры Рождественского сельского поселения Дальнереченского муниципального района Приморского края на 2012-2015 годы »</t>
  </si>
  <si>
    <t>05</t>
  </si>
  <si>
    <t>7950505</t>
  </si>
  <si>
    <t>Организация сбора и вывоза бытовых отходов</t>
  </si>
  <si>
    <t>11,00</t>
  </si>
  <si>
    <t xml:space="preserve">Культура </t>
  </si>
  <si>
    <t>Учреждения культуры и мероприятия в сфере 
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</si>
  <si>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</si>
  <si>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Прочая закупка товаров, работ и услуг для государственных (муниципальных) нужд</t>
  </si>
  <si>
    <t xml:space="preserve">
Расходы на выплаты персоналу казенных учреждений
</t>
  </si>
  <si>
    <t>244</t>
  </si>
  <si>
    <t>110</t>
  </si>
  <si>
    <t>Другие вопросы в области культуры, кинематографии</t>
  </si>
  <si>
    <t>Мероприятия в сфере культуры и кинематографии</t>
  </si>
  <si>
    <t>Проведение мероприятий для жителей района в рамках общегосударственных и общерайонных праздников</t>
  </si>
  <si>
    <t>15,0</t>
  </si>
  <si>
    <t>15</t>
  </si>
  <si>
    <t>00000000</t>
  </si>
  <si>
    <t>4374,6</t>
  </si>
  <si>
    <t>11,0</t>
  </si>
  <si>
    <t>2387,51</t>
  </si>
  <si>
    <t xml:space="preserve">                                                          Приложение 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</si>
</sst>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00000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i/>
      <sz val="12.5"/>
      <name val="Times New Roman"/>
      <family val="1"/>
    </font>
    <font>
      <sz val="12.5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 CYR"/>
      <family val="0"/>
    </font>
    <font>
      <b/>
      <i/>
      <sz val="12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.5"/>
      <name val="Times New Roman"/>
      <family val="1"/>
    </font>
    <font>
      <sz val="10"/>
      <name val="Arial CYR"/>
      <family val="0"/>
    </font>
    <font>
      <sz val="10"/>
      <color indexed="10"/>
      <name val="Arial Cyr"/>
      <family val="0"/>
    </font>
    <font>
      <sz val="12"/>
      <color indexed="14"/>
      <name val="Times New Roman"/>
      <family val="1"/>
    </font>
    <font>
      <b/>
      <sz val="12"/>
      <name val="Arial Cyr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12.5"/>
      <color indexed="8"/>
      <name val="Times New Roman"/>
      <family val="1"/>
    </font>
    <font>
      <i/>
      <sz val="8"/>
      <name val="Times New Roman"/>
      <family val="1"/>
    </font>
    <font>
      <b/>
      <i/>
      <sz val="12.5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24" borderId="10" xfId="0" applyFon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justify" vertical="top" wrapText="1"/>
    </xf>
    <xf numFmtId="49" fontId="1" fillId="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49" fontId="16" fillId="0" borderId="10" xfId="0" applyNumberFormat="1" applyFont="1" applyBorder="1" applyAlignment="1">
      <alignment wrapText="1"/>
    </xf>
    <xf numFmtId="0" fontId="24" fillId="0" borderId="10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8" fillId="4" borderId="10" xfId="0" applyFont="1" applyFill="1" applyBorder="1" applyAlignment="1">
      <alignment wrapText="1"/>
    </xf>
    <xf numFmtId="49" fontId="9" fillId="4" borderId="10" xfId="0" applyNumberFormat="1" applyFont="1" applyFill="1" applyBorder="1" applyAlignment="1">
      <alignment vertical="top" wrapText="1"/>
    </xf>
    <xf numFmtId="0" fontId="14" fillId="4" borderId="10" xfId="0" applyFont="1" applyFill="1" applyBorder="1" applyAlignment="1">
      <alignment horizontal="left" wrapText="1" indent="1"/>
    </xf>
    <xf numFmtId="0" fontId="20" fillId="4" borderId="10" xfId="0" applyFont="1" applyFill="1" applyBorder="1" applyAlignment="1">
      <alignment horizontal="justify" vertical="top" wrapText="1"/>
    </xf>
    <xf numFmtId="0" fontId="14" fillId="4" borderId="10" xfId="0" applyFont="1" applyFill="1" applyBorder="1" applyAlignment="1">
      <alignment vertical="top" wrapText="1"/>
    </xf>
    <xf numFmtId="0" fontId="23" fillId="4" borderId="10" xfId="0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wrapText="1"/>
    </xf>
    <xf numFmtId="0" fontId="15" fillId="4" borderId="10" xfId="0" applyFont="1" applyFill="1" applyBorder="1" applyAlignment="1">
      <alignment wrapText="1"/>
    </xf>
    <xf numFmtId="0" fontId="26" fillId="22" borderId="10" xfId="0" applyFont="1" applyFill="1" applyBorder="1" applyAlignment="1">
      <alignment wrapText="1"/>
    </xf>
    <xf numFmtId="0" fontId="14" fillId="4" borderId="10" xfId="0" applyFont="1" applyFill="1" applyBorder="1" applyAlignment="1">
      <alignment horizontal="justify" vertical="top" wrapText="1"/>
    </xf>
    <xf numFmtId="0" fontId="22" fillId="22" borderId="10" xfId="0" applyFont="1" applyFill="1" applyBorder="1" applyAlignment="1">
      <alignment horizontal="center" vertical="center" wrapText="1"/>
    </xf>
    <xf numFmtId="49" fontId="6" fillId="22" borderId="10" xfId="0" applyNumberFormat="1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/>
    </xf>
    <xf numFmtId="49" fontId="1" fillId="22" borderId="10" xfId="0" applyNumberFormat="1" applyFont="1" applyFill="1" applyBorder="1" applyAlignment="1">
      <alignment horizontal="center" vertical="center" wrapText="1"/>
    </xf>
    <xf numFmtId="0" fontId="17" fillId="22" borderId="10" xfId="0" applyFont="1" applyFill="1" applyBorder="1" applyAlignment="1">
      <alignment wrapText="1"/>
    </xf>
    <xf numFmtId="0" fontId="5" fillId="4" borderId="10" xfId="0" applyFont="1" applyFill="1" applyBorder="1" applyAlignment="1">
      <alignment horizontal="justify" vertical="top" wrapText="1"/>
    </xf>
    <xf numFmtId="49" fontId="15" fillId="4" borderId="10" xfId="0" applyNumberFormat="1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28" fillId="0" borderId="0" xfId="0" applyFont="1" applyAlignment="1">
      <alignment/>
    </xf>
    <xf numFmtId="0" fontId="5" fillId="0" borderId="12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16" fillId="0" borderId="13" xfId="0" applyFont="1" applyBorder="1" applyAlignment="1">
      <alignment wrapText="1"/>
    </xf>
    <xf numFmtId="49" fontId="1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2" fontId="1" fillId="22" borderId="10" xfId="0" applyNumberFormat="1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2" fillId="22" borderId="10" xfId="0" applyNumberFormat="1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2" fontId="0" fillId="4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2" fontId="0" fillId="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justify"/>
    </xf>
    <xf numFmtId="0" fontId="14" fillId="4" borderId="10" xfId="0" applyFont="1" applyFill="1" applyBorder="1" applyAlignment="1">
      <alignment wrapText="1"/>
    </xf>
    <xf numFmtId="2" fontId="7" fillId="22" borderId="10" xfId="0" applyNumberFormat="1" applyFont="1" applyFill="1" applyBorder="1" applyAlignment="1">
      <alignment horizontal="center" vertical="center"/>
    </xf>
    <xf numFmtId="4" fontId="0" fillId="4" borderId="10" xfId="0" applyNumberForma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30" fillId="0" borderId="0" xfId="0" applyFont="1" applyAlignment="1">
      <alignment/>
    </xf>
    <xf numFmtId="49" fontId="31" fillId="4" borderId="10" xfId="0" applyNumberFormat="1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2" fontId="0" fillId="22" borderId="10" xfId="0" applyNumberForma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 wrapText="1"/>
    </xf>
    <xf numFmtId="2" fontId="0" fillId="4" borderId="10" xfId="0" applyNumberFormat="1" applyFill="1" applyBorder="1" applyAlignment="1">
      <alignment horizontal="center" vertical="center"/>
    </xf>
    <xf numFmtId="0" fontId="20" fillId="4" borderId="10" xfId="0" applyFont="1" applyFill="1" applyBorder="1" applyAlignment="1">
      <alignment vertical="top" wrapText="1"/>
    </xf>
    <xf numFmtId="49" fontId="0" fillId="0" borderId="10" xfId="0" applyNumberForma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9" fontId="6" fillId="24" borderId="10" xfId="0" applyNumberFormat="1" applyFont="1" applyFill="1" applyBorder="1" applyAlignment="1">
      <alignment vertical="center" wrapText="1"/>
    </xf>
    <xf numFmtId="0" fontId="5" fillId="25" borderId="10" xfId="0" applyFont="1" applyFill="1" applyBorder="1" applyAlignment="1">
      <alignment vertical="center" wrapText="1"/>
    </xf>
    <xf numFmtId="49" fontId="5" fillId="25" borderId="10" xfId="0" applyNumberFormat="1" applyFont="1" applyFill="1" applyBorder="1" applyAlignment="1">
      <alignment vertical="center" wrapText="1"/>
    </xf>
    <xf numFmtId="49" fontId="0" fillId="22" borderId="10" xfId="0" applyNumberFormat="1" applyFill="1" applyBorder="1" applyAlignment="1">
      <alignment horizontal="center" vertical="center"/>
    </xf>
    <xf numFmtId="49" fontId="35" fillId="24" borderId="10" xfId="0" applyNumberFormat="1" applyFont="1" applyFill="1" applyBorder="1" applyAlignment="1">
      <alignment wrapText="1"/>
    </xf>
    <xf numFmtId="49" fontId="1" fillId="24" borderId="10" xfId="0" applyNumberFormat="1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/>
    </xf>
    <xf numFmtId="2" fontId="1" fillId="24" borderId="10" xfId="0" applyNumberFormat="1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justify" vertical="top" wrapText="1"/>
    </xf>
    <xf numFmtId="0" fontId="20" fillId="24" borderId="10" xfId="0" applyFont="1" applyFill="1" applyBorder="1" applyAlignment="1">
      <alignment vertical="top" wrapText="1"/>
    </xf>
    <xf numFmtId="0" fontId="7" fillId="0" borderId="0" xfId="0" applyFont="1" applyAlignment="1">
      <alignment/>
    </xf>
    <xf numFmtId="49" fontId="24" fillId="0" borderId="10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2" fontId="1" fillId="26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wrapText="1"/>
    </xf>
    <xf numFmtId="0" fontId="22" fillId="0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wrapText="1"/>
    </xf>
    <xf numFmtId="49" fontId="5" fillId="24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/>
    </xf>
    <xf numFmtId="2" fontId="5" fillId="24" borderId="10" xfId="0" applyNumberFormat="1" applyFont="1" applyFill="1" applyBorder="1" applyAlignment="1">
      <alignment vertical="center" wrapText="1"/>
    </xf>
    <xf numFmtId="2" fontId="5" fillId="25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0" xfId="0" applyAlignment="1">
      <alignment/>
    </xf>
    <xf numFmtId="0" fontId="3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657225</xdr:colOff>
      <xdr:row>11</xdr:row>
      <xdr:rowOff>85725</xdr:rowOff>
    </xdr:from>
    <xdr:to>
      <xdr:col>6</xdr:col>
      <xdr:colOff>657225</xdr:colOff>
      <xdr:row>11</xdr:row>
      <xdr:rowOff>85725</xdr:rowOff>
    </xdr:to>
    <xdr:sp>
      <xdr:nvSpPr>
        <xdr:cNvPr id="1" name="Line 1"/>
        <xdr:cNvSpPr>
          <a:spLocks/>
        </xdr:cNvSpPr>
      </xdr:nvSpPr>
      <xdr:spPr>
        <a:xfrm>
          <a:off x="685800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657225</xdr:colOff>
      <xdr:row>11</xdr:row>
      <xdr:rowOff>85725</xdr:rowOff>
    </xdr:from>
    <xdr:to>
      <xdr:col>6</xdr:col>
      <xdr:colOff>657225</xdr:colOff>
      <xdr:row>11</xdr:row>
      <xdr:rowOff>85725</xdr:rowOff>
    </xdr:to>
    <xdr:sp>
      <xdr:nvSpPr>
        <xdr:cNvPr id="1" name="Line 1"/>
        <xdr:cNvSpPr>
          <a:spLocks/>
        </xdr:cNvSpPr>
      </xdr:nvSpPr>
      <xdr:spPr>
        <a:xfrm>
          <a:off x="73437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11</xdr:row>
      <xdr:rowOff>85725</xdr:rowOff>
    </xdr:from>
    <xdr:to>
      <xdr:col>6</xdr:col>
      <xdr:colOff>666750</xdr:colOff>
      <xdr:row>11</xdr:row>
      <xdr:rowOff>85725</xdr:rowOff>
    </xdr:to>
    <xdr:sp>
      <xdr:nvSpPr>
        <xdr:cNvPr id="1" name="Line 1"/>
        <xdr:cNvSpPr>
          <a:spLocks/>
        </xdr:cNvSpPr>
      </xdr:nvSpPr>
      <xdr:spPr>
        <a:xfrm>
          <a:off x="708660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13</xdr:row>
      <xdr:rowOff>85725</xdr:rowOff>
    </xdr:from>
    <xdr:to>
      <xdr:col>5</xdr:col>
      <xdr:colOff>666750</xdr:colOff>
      <xdr:row>13</xdr:row>
      <xdr:rowOff>85725</xdr:rowOff>
    </xdr:to>
    <xdr:sp>
      <xdr:nvSpPr>
        <xdr:cNvPr id="1" name="Line 1"/>
        <xdr:cNvSpPr>
          <a:spLocks/>
        </xdr:cNvSpPr>
      </xdr:nvSpPr>
      <xdr:spPr>
        <a:xfrm>
          <a:off x="586740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E1" sqref="E1:G4"/>
    </sheetView>
  </sheetViews>
  <sheetFormatPr defaultColWidth="9.00390625" defaultRowHeight="12.75"/>
  <cols>
    <col min="1" max="1" width="38.625" style="0" customWidth="1"/>
    <col min="2" max="2" width="7.25390625" style="0" hidden="1" customWidth="1"/>
    <col min="3" max="3" width="9.875" style="0" customWidth="1"/>
    <col min="4" max="4" width="10.25390625" style="0" bestFit="1" customWidth="1"/>
    <col min="5" max="5" width="9.75390625" style="0" customWidth="1"/>
    <col min="6" max="6" width="12.875" style="0" customWidth="1"/>
    <col min="7" max="7" width="9.375" style="0" bestFit="1" customWidth="1"/>
    <col min="8" max="8" width="10.125" style="0" customWidth="1"/>
    <col min="9" max="9" width="11.375" style="0" customWidth="1"/>
    <col min="10" max="10" width="12.625" style="0" customWidth="1"/>
  </cols>
  <sheetData>
    <row r="1" spans="6:10" ht="12.75">
      <c r="F1" t="s">
        <v>144</v>
      </c>
      <c r="G1" s="9"/>
      <c r="H1" s="9"/>
      <c r="I1" s="9"/>
      <c r="J1" s="9"/>
    </row>
    <row r="2" spans="2:10" ht="15.75">
      <c r="B2" s="2" t="s">
        <v>33</v>
      </c>
      <c r="E2" t="s">
        <v>145</v>
      </c>
      <c r="G2" s="9"/>
      <c r="H2" s="9"/>
      <c r="I2" s="9"/>
      <c r="J2" s="9"/>
    </row>
    <row r="3" spans="2:10" ht="15.75">
      <c r="B3" s="2" t="s">
        <v>34</v>
      </c>
      <c r="E3" t="s">
        <v>146</v>
      </c>
      <c r="G3" s="9"/>
      <c r="H3" s="9"/>
      <c r="I3" s="9"/>
      <c r="J3" s="9"/>
    </row>
    <row r="4" spans="2:10" ht="15.75">
      <c r="B4" s="2" t="s">
        <v>35</v>
      </c>
      <c r="E4" t="s">
        <v>147</v>
      </c>
      <c r="G4" s="9"/>
      <c r="H4" s="9"/>
      <c r="I4" s="9"/>
      <c r="J4" s="9"/>
    </row>
    <row r="5" spans="1:9" ht="15.75">
      <c r="A5" s="80"/>
      <c r="B5" s="2" t="s">
        <v>29</v>
      </c>
      <c r="E5" s="9"/>
      <c r="F5" s="9"/>
      <c r="G5" s="9"/>
      <c r="H5" s="9"/>
      <c r="I5" s="9"/>
    </row>
    <row r="7" spans="2:7" ht="16.5" customHeight="1">
      <c r="B7" s="4"/>
      <c r="C7" s="4"/>
      <c r="D7" s="3" t="s">
        <v>32</v>
      </c>
      <c r="E7" s="4"/>
      <c r="F7" s="4"/>
      <c r="G7" s="4"/>
    </row>
    <row r="8" spans="2:7" ht="18.75" customHeight="1">
      <c r="B8" s="4"/>
      <c r="C8" s="4"/>
      <c r="D8" s="3" t="s">
        <v>132</v>
      </c>
      <c r="E8" s="4"/>
      <c r="F8" s="4"/>
      <c r="G8" s="4"/>
    </row>
    <row r="9" spans="1:8" ht="18.75" customHeight="1">
      <c r="A9" s="140" t="s">
        <v>148</v>
      </c>
      <c r="B9" s="141"/>
      <c r="C9" s="141"/>
      <c r="D9" s="141"/>
      <c r="E9" s="141"/>
      <c r="F9" s="141"/>
      <c r="G9" s="141"/>
      <c r="H9" s="141"/>
    </row>
    <row r="10" ht="12.75">
      <c r="A10" s="55" t="s">
        <v>133</v>
      </c>
    </row>
    <row r="11" spans="1:11" ht="12.75">
      <c r="A11" s="139" t="s">
        <v>37</v>
      </c>
      <c r="B11" s="139" t="s">
        <v>0</v>
      </c>
      <c r="C11" s="139" t="s">
        <v>72</v>
      </c>
      <c r="D11" s="139" t="s">
        <v>1</v>
      </c>
      <c r="E11" s="139" t="s">
        <v>2</v>
      </c>
      <c r="F11" s="139" t="s">
        <v>129</v>
      </c>
      <c r="G11" s="139" t="s">
        <v>17</v>
      </c>
      <c r="H11" s="139" t="s">
        <v>130</v>
      </c>
      <c r="I11" s="139" t="s">
        <v>30</v>
      </c>
      <c r="J11" s="139" t="s">
        <v>31</v>
      </c>
      <c r="K11" s="1"/>
    </row>
    <row r="12" spans="1:11" ht="40.5" customHeight="1">
      <c r="A12" s="142"/>
      <c r="B12" s="139"/>
      <c r="C12" s="139"/>
      <c r="D12" s="139"/>
      <c r="E12" s="139"/>
      <c r="F12" s="142"/>
      <c r="G12" s="142"/>
      <c r="H12" s="139"/>
      <c r="I12" s="142"/>
      <c r="J12" s="139"/>
      <c r="K12" s="1"/>
    </row>
    <row r="13" spans="1:11" ht="12.75">
      <c r="A13" s="5">
        <v>1</v>
      </c>
      <c r="B13" s="6">
        <v>2</v>
      </c>
      <c r="C13" s="6">
        <v>3</v>
      </c>
      <c r="D13" s="6">
        <v>4</v>
      </c>
      <c r="E13" s="6">
        <v>5</v>
      </c>
      <c r="F13" s="5">
        <v>6</v>
      </c>
      <c r="G13" s="5">
        <v>7</v>
      </c>
      <c r="H13" s="6">
        <v>8</v>
      </c>
      <c r="I13" s="5">
        <v>9</v>
      </c>
      <c r="J13" s="6">
        <v>10</v>
      </c>
      <c r="K13" s="1"/>
    </row>
    <row r="14" spans="1:11" ht="27.75" customHeight="1">
      <c r="A14" s="51" t="s">
        <v>51</v>
      </c>
      <c r="B14" s="50"/>
      <c r="C14" s="50" t="s">
        <v>55</v>
      </c>
      <c r="D14" s="50" t="s">
        <v>20</v>
      </c>
      <c r="E14" s="50" t="s">
        <v>19</v>
      </c>
      <c r="F14" s="61">
        <f>F15+F16+F17+F18+F19</f>
        <v>0</v>
      </c>
      <c r="G14" s="61">
        <f>G15+G16+G17+G18+G19</f>
        <v>0</v>
      </c>
      <c r="H14" s="61">
        <f>H15+H16+H17+H18+H19</f>
        <v>0</v>
      </c>
      <c r="I14" s="61" t="e">
        <f>H14/F14*100</f>
        <v>#DIV/0!</v>
      </c>
      <c r="J14" s="61" t="e">
        <f>H14/G14*100</f>
        <v>#DIV/0!</v>
      </c>
      <c r="K14" s="1"/>
    </row>
    <row r="15" spans="1:11" ht="60">
      <c r="A15" s="35" t="s">
        <v>47</v>
      </c>
      <c r="B15" s="14"/>
      <c r="C15" s="14" t="s">
        <v>22</v>
      </c>
      <c r="D15" s="14" t="s">
        <v>20</v>
      </c>
      <c r="E15" s="14" t="s">
        <v>19</v>
      </c>
      <c r="F15" s="62"/>
      <c r="G15" s="62"/>
      <c r="H15" s="62"/>
      <c r="I15" s="62" t="e">
        <f>H15/F15*100</f>
        <v>#DIV/0!</v>
      </c>
      <c r="J15" s="62" t="e">
        <f>H15/G15*100</f>
        <v>#DIV/0!</v>
      </c>
      <c r="K15" s="1"/>
    </row>
    <row r="16" spans="1:11" ht="51">
      <c r="A16" s="36" t="s">
        <v>38</v>
      </c>
      <c r="B16" s="14"/>
      <c r="C16" s="14" t="s">
        <v>39</v>
      </c>
      <c r="D16" s="14" t="s">
        <v>20</v>
      </c>
      <c r="E16" s="14" t="s">
        <v>19</v>
      </c>
      <c r="F16" s="64"/>
      <c r="G16" s="64"/>
      <c r="H16" s="64"/>
      <c r="I16" s="62" t="e">
        <f>H16/F16*100</f>
        <v>#DIV/0!</v>
      </c>
      <c r="J16" s="62" t="e">
        <f>H16/G16*100</f>
        <v>#DIV/0!</v>
      </c>
      <c r="K16" s="1"/>
    </row>
    <row r="17" spans="1:11" ht="110.25">
      <c r="A17" s="37" t="s">
        <v>58</v>
      </c>
      <c r="B17" s="14"/>
      <c r="C17" s="14" t="s">
        <v>25</v>
      </c>
      <c r="D17" s="14" t="s">
        <v>20</v>
      </c>
      <c r="E17" s="14" t="s">
        <v>19</v>
      </c>
      <c r="F17" s="64"/>
      <c r="G17" s="64"/>
      <c r="H17" s="64"/>
      <c r="I17" s="62" t="e">
        <f>H17/F17*100</f>
        <v>#DIV/0!</v>
      </c>
      <c r="J17" s="62" t="e">
        <f>H17/G17*100</f>
        <v>#DIV/0!</v>
      </c>
      <c r="K17" s="1"/>
    </row>
    <row r="18" spans="1:11" ht="15.75">
      <c r="A18" s="38" t="s">
        <v>13</v>
      </c>
      <c r="B18" s="14"/>
      <c r="C18" s="14" t="s">
        <v>59</v>
      </c>
      <c r="D18" s="14" t="s">
        <v>20</v>
      </c>
      <c r="E18" s="14" t="s">
        <v>19</v>
      </c>
      <c r="F18" s="62"/>
      <c r="G18" s="62"/>
      <c r="H18" s="62"/>
      <c r="I18" s="62" t="e">
        <f aca="true" t="shared" si="0" ref="I18:I25">H18/F18*100</f>
        <v>#DIV/0!</v>
      </c>
      <c r="J18" s="62" t="e">
        <f aca="true" t="shared" si="1" ref="J18:J25">H18/G18*100</f>
        <v>#DIV/0!</v>
      </c>
      <c r="K18" s="1"/>
    </row>
    <row r="19" spans="1:11" ht="31.5">
      <c r="A19" s="39" t="s">
        <v>4</v>
      </c>
      <c r="B19" s="14"/>
      <c r="C19" s="14" t="s">
        <v>143</v>
      </c>
      <c r="D19" s="14" t="s">
        <v>20</v>
      </c>
      <c r="E19" s="14" t="s">
        <v>19</v>
      </c>
      <c r="F19" s="62"/>
      <c r="G19" s="62"/>
      <c r="H19" s="62"/>
      <c r="I19" s="62" t="e">
        <f t="shared" si="0"/>
        <v>#DIV/0!</v>
      </c>
      <c r="J19" s="62" t="e">
        <f t="shared" si="1"/>
        <v>#DIV/0!</v>
      </c>
      <c r="K19" s="1"/>
    </row>
    <row r="20" spans="1:11" ht="15.75">
      <c r="A20" s="49" t="s">
        <v>8</v>
      </c>
      <c r="B20" s="50"/>
      <c r="C20" s="50" t="s">
        <v>26</v>
      </c>
      <c r="D20" s="50" t="s">
        <v>20</v>
      </c>
      <c r="E20" s="50" t="s">
        <v>19</v>
      </c>
      <c r="F20" s="61">
        <f>F21</f>
        <v>0</v>
      </c>
      <c r="G20" s="61">
        <f>G21</f>
        <v>0</v>
      </c>
      <c r="H20" s="61">
        <f>H21</f>
        <v>0</v>
      </c>
      <c r="I20" s="61" t="e">
        <f t="shared" si="0"/>
        <v>#DIV/0!</v>
      </c>
      <c r="J20" s="61" t="e">
        <f t="shared" si="1"/>
        <v>#DIV/0!</v>
      </c>
      <c r="K20" s="1"/>
    </row>
    <row r="21" spans="1:11" ht="33">
      <c r="A21" s="53" t="s">
        <v>76</v>
      </c>
      <c r="B21" s="14"/>
      <c r="C21" s="14" t="s">
        <v>75</v>
      </c>
      <c r="D21" s="14" t="s">
        <v>20</v>
      </c>
      <c r="E21" s="14" t="s">
        <v>19</v>
      </c>
      <c r="F21" s="62"/>
      <c r="G21" s="62"/>
      <c r="H21" s="62"/>
      <c r="I21" s="62" t="e">
        <f t="shared" si="0"/>
        <v>#DIV/0!</v>
      </c>
      <c r="J21" s="62" t="e">
        <f t="shared" si="1"/>
        <v>#DIV/0!</v>
      </c>
      <c r="K21" s="1"/>
    </row>
    <row r="22" spans="1:11" ht="31.5">
      <c r="A22" s="47" t="s">
        <v>78</v>
      </c>
      <c r="B22" s="48"/>
      <c r="C22" s="48" t="s">
        <v>81</v>
      </c>
      <c r="D22" s="48" t="s">
        <v>20</v>
      </c>
      <c r="E22" s="48" t="s">
        <v>19</v>
      </c>
      <c r="F22" s="61">
        <f>F23+F24+F25</f>
        <v>0</v>
      </c>
      <c r="G22" s="61">
        <f>G23+G24+G25</f>
        <v>0</v>
      </c>
      <c r="H22" s="61">
        <f>H23+H24+H25</f>
        <v>0</v>
      </c>
      <c r="I22" s="61" t="e">
        <f t="shared" si="0"/>
        <v>#DIV/0!</v>
      </c>
      <c r="J22" s="61" t="e">
        <f t="shared" si="1"/>
        <v>#DIV/0!</v>
      </c>
      <c r="K22" s="1"/>
    </row>
    <row r="23" spans="1:11" ht="15.75">
      <c r="A23" s="40" t="s">
        <v>9</v>
      </c>
      <c r="B23" s="41"/>
      <c r="C23" s="41" t="s">
        <v>18</v>
      </c>
      <c r="D23" s="41" t="s">
        <v>20</v>
      </c>
      <c r="E23" s="41" t="s">
        <v>19</v>
      </c>
      <c r="F23" s="62"/>
      <c r="G23" s="62"/>
      <c r="H23" s="62"/>
      <c r="I23" s="62" t="e">
        <f t="shared" si="0"/>
        <v>#DIV/0!</v>
      </c>
      <c r="J23" s="62" t="e">
        <f t="shared" si="1"/>
        <v>#DIV/0!</v>
      </c>
      <c r="K23" s="1"/>
    </row>
    <row r="24" spans="1:11" ht="12.75">
      <c r="A24" s="42" t="s">
        <v>10</v>
      </c>
      <c r="B24" s="14"/>
      <c r="C24" s="14" t="s">
        <v>21</v>
      </c>
      <c r="D24" s="14" t="s">
        <v>20</v>
      </c>
      <c r="E24" s="14" t="s">
        <v>19</v>
      </c>
      <c r="F24" s="62"/>
      <c r="G24" s="62"/>
      <c r="H24" s="62"/>
      <c r="I24" s="62" t="e">
        <f t="shared" si="0"/>
        <v>#DIV/0!</v>
      </c>
      <c r="J24" s="62" t="e">
        <f t="shared" si="1"/>
        <v>#DIV/0!</v>
      </c>
      <c r="K24" s="1"/>
    </row>
    <row r="25" spans="1:11" ht="16.5">
      <c r="A25" s="44" t="s">
        <v>11</v>
      </c>
      <c r="B25" s="14"/>
      <c r="C25" s="14" t="s">
        <v>89</v>
      </c>
      <c r="D25" s="14" t="s">
        <v>20</v>
      </c>
      <c r="E25" s="14" t="s">
        <v>19</v>
      </c>
      <c r="F25" s="62"/>
      <c r="G25" s="62"/>
      <c r="H25" s="62"/>
      <c r="I25" s="62" t="e">
        <f t="shared" si="0"/>
        <v>#DIV/0!</v>
      </c>
      <c r="J25" s="62" t="e">
        <f t="shared" si="1"/>
        <v>#DIV/0!</v>
      </c>
      <c r="K25" s="1"/>
    </row>
    <row r="26" spans="1:11" ht="30.75" customHeight="1">
      <c r="A26" s="45" t="s">
        <v>102</v>
      </c>
      <c r="B26" s="67"/>
      <c r="C26" s="67" t="s">
        <v>103</v>
      </c>
      <c r="D26" s="67" t="s">
        <v>20</v>
      </c>
      <c r="E26" s="67" t="s">
        <v>19</v>
      </c>
      <c r="F26" s="68">
        <f>F27+F28</f>
        <v>0</v>
      </c>
      <c r="G26" s="68">
        <f>G27+G28</f>
        <v>0</v>
      </c>
      <c r="H26" s="68">
        <f>H27+H28</f>
        <v>0</v>
      </c>
      <c r="I26" s="68" t="e">
        <f aca="true" t="shared" si="2" ref="I26:I32">H26/F26*100</f>
        <v>#DIV/0!</v>
      </c>
      <c r="J26" s="68" t="e">
        <f aca="true" t="shared" si="3" ref="J26:J32">H26/G26*100</f>
        <v>#DIV/0!</v>
      </c>
      <c r="K26" s="1"/>
    </row>
    <row r="27" spans="1:11" ht="15.75">
      <c r="A27" s="46" t="s">
        <v>14</v>
      </c>
      <c r="B27" s="14"/>
      <c r="C27" s="14" t="s">
        <v>28</v>
      </c>
      <c r="D27" s="14" t="s">
        <v>20</v>
      </c>
      <c r="E27" s="14" t="s">
        <v>19</v>
      </c>
      <c r="F27" s="62"/>
      <c r="G27" s="62"/>
      <c r="H27" s="62"/>
      <c r="I27" s="62" t="e">
        <f t="shared" si="2"/>
        <v>#DIV/0!</v>
      </c>
      <c r="J27" s="62" t="e">
        <f t="shared" si="3"/>
        <v>#DIV/0!</v>
      </c>
      <c r="K27" s="1"/>
    </row>
    <row r="28" spans="1:10" ht="31.5">
      <c r="A28" s="52" t="s">
        <v>131</v>
      </c>
      <c r="B28" s="71"/>
      <c r="C28" s="14" t="s">
        <v>119</v>
      </c>
      <c r="D28" s="14" t="s">
        <v>20</v>
      </c>
      <c r="E28" s="14" t="s">
        <v>19</v>
      </c>
      <c r="F28" s="78"/>
      <c r="G28" s="78"/>
      <c r="H28" s="78"/>
      <c r="I28" s="62" t="e">
        <f t="shared" si="2"/>
        <v>#DIV/0!</v>
      </c>
      <c r="J28" s="62" t="e">
        <f t="shared" si="3"/>
        <v>#DIV/0!</v>
      </c>
    </row>
    <row r="29" spans="1:10" ht="33">
      <c r="A29" s="45" t="s">
        <v>110</v>
      </c>
      <c r="B29" s="74"/>
      <c r="C29" s="67" t="s">
        <v>120</v>
      </c>
      <c r="D29" s="67" t="s">
        <v>20</v>
      </c>
      <c r="E29" s="67" t="s">
        <v>19</v>
      </c>
      <c r="F29" s="74">
        <f>F30</f>
        <v>0</v>
      </c>
      <c r="G29" s="74">
        <f>G30</f>
        <v>0</v>
      </c>
      <c r="H29" s="74">
        <f>H30</f>
        <v>0</v>
      </c>
      <c r="I29" s="68" t="e">
        <f t="shared" si="2"/>
        <v>#DIV/0!</v>
      </c>
      <c r="J29" s="68" t="e">
        <f t="shared" si="3"/>
        <v>#DIV/0!</v>
      </c>
    </row>
    <row r="30" spans="1:10" ht="16.5">
      <c r="A30" s="44" t="s">
        <v>111</v>
      </c>
      <c r="B30" s="75"/>
      <c r="C30" s="14" t="s">
        <v>121</v>
      </c>
      <c r="D30" s="14" t="s">
        <v>20</v>
      </c>
      <c r="E30" s="14" t="s">
        <v>19</v>
      </c>
      <c r="F30" s="75"/>
      <c r="G30" s="75"/>
      <c r="H30" s="75"/>
      <c r="I30" s="62" t="e">
        <f t="shared" si="2"/>
        <v>#DIV/0!</v>
      </c>
      <c r="J30" s="62" t="e">
        <f t="shared" si="3"/>
        <v>#DIV/0!</v>
      </c>
    </row>
    <row r="31" spans="1:10" ht="16.5">
      <c r="A31" s="45" t="s">
        <v>113</v>
      </c>
      <c r="B31" s="77"/>
      <c r="C31" s="50" t="s">
        <v>123</v>
      </c>
      <c r="D31" s="50" t="s">
        <v>20</v>
      </c>
      <c r="E31" s="50" t="s">
        <v>19</v>
      </c>
      <c r="F31" s="77">
        <f>F32</f>
        <v>0</v>
      </c>
      <c r="G31" s="77">
        <f>G32</f>
        <v>0</v>
      </c>
      <c r="H31" s="77">
        <f>H32</f>
        <v>0</v>
      </c>
      <c r="I31" s="61" t="e">
        <f t="shared" si="2"/>
        <v>#DIV/0!</v>
      </c>
      <c r="J31" s="61" t="e">
        <f t="shared" si="3"/>
        <v>#DIV/0!</v>
      </c>
    </row>
    <row r="32" spans="1:10" ht="33">
      <c r="A32" s="44" t="s">
        <v>114</v>
      </c>
      <c r="B32" s="75"/>
      <c r="C32" s="14" t="s">
        <v>124</v>
      </c>
      <c r="D32" s="14" t="s">
        <v>20</v>
      </c>
      <c r="E32" s="14" t="s">
        <v>19</v>
      </c>
      <c r="F32" s="75"/>
      <c r="G32" s="75"/>
      <c r="H32" s="75"/>
      <c r="I32" s="62" t="e">
        <f t="shared" si="2"/>
        <v>#DIV/0!</v>
      </c>
      <c r="J32" s="62" t="e">
        <f t="shared" si="3"/>
        <v>#DIV/0!</v>
      </c>
    </row>
    <row r="33" ht="12.75">
      <c r="E33" s="25"/>
    </row>
    <row r="34" ht="12.75">
      <c r="E34" s="25"/>
    </row>
    <row r="35" spans="1:5" ht="12.75">
      <c r="A35" t="s">
        <v>141</v>
      </c>
      <c r="E35" s="25"/>
    </row>
    <row r="36" ht="12.75">
      <c r="E36" s="25"/>
    </row>
    <row r="37" ht="12.75">
      <c r="E37" s="25"/>
    </row>
    <row r="38" ht="12.75">
      <c r="E38" s="25"/>
    </row>
    <row r="39" ht="12.75">
      <c r="E39" s="25"/>
    </row>
    <row r="40" ht="12.75">
      <c r="E40" s="25"/>
    </row>
    <row r="41" ht="12.75">
      <c r="E41" s="25"/>
    </row>
    <row r="42" ht="12.75">
      <c r="E42" s="25"/>
    </row>
    <row r="43" ht="12.75">
      <c r="E43" s="25"/>
    </row>
    <row r="44" ht="12.75">
      <c r="E44" s="25"/>
    </row>
    <row r="45" ht="12.75">
      <c r="E45" s="25"/>
    </row>
    <row r="46" ht="12.75">
      <c r="E46" s="25"/>
    </row>
    <row r="47" ht="12.75">
      <c r="E47" s="25"/>
    </row>
    <row r="48" ht="12.75">
      <c r="E48" s="25"/>
    </row>
    <row r="49" ht="12.75">
      <c r="E49" s="25"/>
    </row>
  </sheetData>
  <sheetProtection/>
  <mergeCells count="11">
    <mergeCell ref="I11:I12"/>
    <mergeCell ref="J11:J12"/>
    <mergeCell ref="A11:A12"/>
    <mergeCell ref="F11:F12"/>
    <mergeCell ref="B11:B12"/>
    <mergeCell ref="C11:C12"/>
    <mergeCell ref="D11:D12"/>
    <mergeCell ref="E11:E12"/>
    <mergeCell ref="A9:H9"/>
    <mergeCell ref="H11:H12"/>
    <mergeCell ref="G11:G12"/>
  </mergeCells>
  <printOptions/>
  <pageMargins left="0.75" right="0.75" top="1" bottom="1" header="0.5" footer="0.5"/>
  <pageSetup horizontalDpi="600" verticalDpi="600" orientation="portrait" paperSize="9" scale="69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20"/>
  <sheetViews>
    <sheetView zoomScalePageLayoutView="0" workbookViewId="0" topLeftCell="A6">
      <selection activeCell="O15" sqref="O15"/>
    </sheetView>
  </sheetViews>
  <sheetFormatPr defaultColWidth="9.00390625" defaultRowHeight="12.75"/>
  <cols>
    <col min="1" max="1" width="38.625" style="0" customWidth="1"/>
    <col min="2" max="2" width="7.25390625" style="0" customWidth="1"/>
    <col min="4" max="4" width="10.25390625" style="0" bestFit="1" customWidth="1"/>
    <col min="5" max="5" width="9.75390625" style="0" customWidth="1"/>
    <col min="6" max="6" width="12.875" style="0" customWidth="1"/>
    <col min="7" max="7" width="9.375" style="0" bestFit="1" customWidth="1"/>
    <col min="8" max="8" width="10.125" style="0" customWidth="1"/>
    <col min="9" max="9" width="11.375" style="0" customWidth="1"/>
    <col min="10" max="10" width="12.625" style="0" customWidth="1"/>
  </cols>
  <sheetData>
    <row r="2" spans="2:9" ht="15.75">
      <c r="B2" s="2" t="s">
        <v>33</v>
      </c>
      <c r="E2" s="9"/>
      <c r="F2" s="9"/>
      <c r="G2" s="9"/>
      <c r="H2" s="9"/>
      <c r="I2" s="9"/>
    </row>
    <row r="3" spans="2:9" ht="15.75">
      <c r="B3" s="2" t="s">
        <v>34</v>
      </c>
      <c r="E3" s="9"/>
      <c r="F3" s="9"/>
      <c r="G3" s="9"/>
      <c r="H3" s="9"/>
      <c r="I3" s="9"/>
    </row>
    <row r="4" spans="2:9" ht="15.75">
      <c r="B4" s="2" t="s">
        <v>35</v>
      </c>
      <c r="E4" s="9"/>
      <c r="F4" s="9"/>
      <c r="G4" s="9"/>
      <c r="H4" s="9"/>
      <c r="I4" s="9"/>
    </row>
    <row r="5" spans="2:9" ht="15.75">
      <c r="B5" s="2" t="s">
        <v>29</v>
      </c>
      <c r="E5" s="9"/>
      <c r="F5" s="9"/>
      <c r="G5" s="9"/>
      <c r="H5" s="9"/>
      <c r="I5" s="9"/>
    </row>
    <row r="7" spans="2:7" ht="15.75">
      <c r="B7" s="4"/>
      <c r="C7" s="4"/>
      <c r="D7" s="3" t="s">
        <v>32</v>
      </c>
      <c r="E7" s="4"/>
      <c r="F7" s="4"/>
      <c r="G7" s="4"/>
    </row>
    <row r="8" spans="2:7" ht="15.75">
      <c r="B8" s="4"/>
      <c r="C8" s="4"/>
      <c r="D8" s="3" t="s">
        <v>132</v>
      </c>
      <c r="E8" s="4"/>
      <c r="F8" s="4"/>
      <c r="G8" s="4"/>
    </row>
    <row r="9" spans="2:7" ht="15.75">
      <c r="B9" s="4"/>
      <c r="C9" s="4"/>
      <c r="D9" s="3" t="s">
        <v>36</v>
      </c>
      <c r="E9" s="4"/>
      <c r="F9" s="4"/>
      <c r="G9" s="4"/>
    </row>
    <row r="10" ht="12.75">
      <c r="A10" s="55" t="s">
        <v>133</v>
      </c>
    </row>
    <row r="11" spans="1:11" ht="12.75">
      <c r="A11" s="139" t="s">
        <v>37</v>
      </c>
      <c r="B11" s="139" t="s">
        <v>0</v>
      </c>
      <c r="C11" s="139" t="s">
        <v>72</v>
      </c>
      <c r="D11" s="139" t="s">
        <v>1</v>
      </c>
      <c r="E11" s="139" t="s">
        <v>2</v>
      </c>
      <c r="F11" s="139" t="s">
        <v>129</v>
      </c>
      <c r="G11" s="139" t="s">
        <v>17</v>
      </c>
      <c r="H11" s="139" t="s">
        <v>130</v>
      </c>
      <c r="I11" s="139" t="s">
        <v>30</v>
      </c>
      <c r="J11" s="139" t="s">
        <v>31</v>
      </c>
      <c r="K11" s="1"/>
    </row>
    <row r="12" spans="1:11" ht="40.5" customHeight="1">
      <c r="A12" s="142"/>
      <c r="B12" s="139"/>
      <c r="C12" s="139"/>
      <c r="D12" s="139"/>
      <c r="E12" s="139"/>
      <c r="F12" s="142"/>
      <c r="G12" s="142"/>
      <c r="H12" s="139"/>
      <c r="I12" s="142"/>
      <c r="J12" s="139"/>
      <c r="K12" s="1"/>
    </row>
    <row r="13" spans="1:11" ht="12.75">
      <c r="A13" s="5">
        <v>1</v>
      </c>
      <c r="B13" s="6">
        <v>2</v>
      </c>
      <c r="C13" s="6">
        <v>3</v>
      </c>
      <c r="D13" s="6">
        <v>4</v>
      </c>
      <c r="E13" s="6">
        <v>5</v>
      </c>
      <c r="F13" s="5">
        <v>6</v>
      </c>
      <c r="G13" s="5">
        <v>7</v>
      </c>
      <c r="H13" s="6">
        <v>8</v>
      </c>
      <c r="I13" s="5">
        <v>9</v>
      </c>
      <c r="J13" s="6">
        <v>10</v>
      </c>
      <c r="K13" s="1"/>
    </row>
    <row r="14" spans="1:11" ht="25.5">
      <c r="A14" s="7" t="s">
        <v>46</v>
      </c>
      <c r="B14" s="59"/>
      <c r="C14" s="59" t="s">
        <v>27</v>
      </c>
      <c r="D14" s="59" t="s">
        <v>20</v>
      </c>
      <c r="E14" s="59" t="s">
        <v>19</v>
      </c>
      <c r="F14" s="60">
        <f>F15+F42+F47+F78+F91+F96</f>
        <v>0</v>
      </c>
      <c r="G14" s="60">
        <f>G15+G42+G47+G78+G91+G96</f>
        <v>0</v>
      </c>
      <c r="H14" s="60">
        <f>H15+H42+H47+H78+H91+H96</f>
        <v>0</v>
      </c>
      <c r="I14" s="60" t="e">
        <f aca="true" t="shared" si="0" ref="I14:I27">H14/F14*100</f>
        <v>#DIV/0!</v>
      </c>
      <c r="J14" s="60" t="e">
        <f aca="true" t="shared" si="1" ref="J14:J27">H14/G14*100</f>
        <v>#DIV/0!</v>
      </c>
      <c r="K14" s="1"/>
    </row>
    <row r="15" spans="1:11" ht="14.25">
      <c r="A15" s="51" t="s">
        <v>51</v>
      </c>
      <c r="B15" s="50"/>
      <c r="C15" s="50" t="s">
        <v>55</v>
      </c>
      <c r="D15" s="50" t="s">
        <v>20</v>
      </c>
      <c r="E15" s="50" t="s">
        <v>19</v>
      </c>
      <c r="F15" s="61">
        <f>F16+F20+F24+F38+F30</f>
        <v>0</v>
      </c>
      <c r="G15" s="61">
        <f>G16+G20+G24+G38+G30</f>
        <v>0</v>
      </c>
      <c r="H15" s="61">
        <f>H16+H20+H24+H38+H30</f>
        <v>0</v>
      </c>
      <c r="I15" s="61" t="e">
        <f t="shared" si="0"/>
        <v>#DIV/0!</v>
      </c>
      <c r="J15" s="61" t="e">
        <f t="shared" si="1"/>
        <v>#DIV/0!</v>
      </c>
      <c r="K15" s="1"/>
    </row>
    <row r="16" spans="1:11" ht="60">
      <c r="A16" s="35" t="s">
        <v>47</v>
      </c>
      <c r="B16" s="14"/>
      <c r="C16" s="14" t="s">
        <v>22</v>
      </c>
      <c r="D16" s="14" t="s">
        <v>20</v>
      </c>
      <c r="E16" s="14" t="s">
        <v>19</v>
      </c>
      <c r="F16" s="62">
        <f>F19</f>
        <v>0</v>
      </c>
      <c r="G16" s="62">
        <f>G19</f>
        <v>0</v>
      </c>
      <c r="H16" s="62">
        <f>H19</f>
        <v>0</v>
      </c>
      <c r="I16" s="62" t="e">
        <f t="shared" si="0"/>
        <v>#DIV/0!</v>
      </c>
      <c r="J16" s="62" t="e">
        <f t="shared" si="1"/>
        <v>#DIV/0!</v>
      </c>
      <c r="K16" s="1"/>
    </row>
    <row r="17" spans="1:11" ht="75">
      <c r="A17" s="27" t="s">
        <v>48</v>
      </c>
      <c r="B17" s="16"/>
      <c r="C17" s="16" t="s">
        <v>22</v>
      </c>
      <c r="D17" s="16" t="s">
        <v>54</v>
      </c>
      <c r="E17" s="16" t="s">
        <v>24</v>
      </c>
      <c r="F17" s="63">
        <f>F19</f>
        <v>0</v>
      </c>
      <c r="G17" s="63">
        <f>G19</f>
        <v>0</v>
      </c>
      <c r="H17" s="63">
        <f>H19</f>
        <v>0</v>
      </c>
      <c r="I17" s="63" t="e">
        <f t="shared" si="0"/>
        <v>#DIV/0!</v>
      </c>
      <c r="J17" s="63" t="e">
        <f t="shared" si="1"/>
        <v>#DIV/0!</v>
      </c>
      <c r="K17" s="1"/>
    </row>
    <row r="18" spans="1:11" ht="15">
      <c r="A18" s="27" t="s">
        <v>49</v>
      </c>
      <c r="B18" s="16"/>
      <c r="C18" s="16" t="s">
        <v>22</v>
      </c>
      <c r="D18" s="16" t="s">
        <v>52</v>
      </c>
      <c r="E18" s="16" t="s">
        <v>19</v>
      </c>
      <c r="F18" s="63">
        <f>F19</f>
        <v>0</v>
      </c>
      <c r="G18" s="63">
        <f>G19</f>
        <v>0</v>
      </c>
      <c r="H18" s="63">
        <f>H19</f>
        <v>0</v>
      </c>
      <c r="I18" s="63" t="e">
        <f t="shared" si="0"/>
        <v>#DIV/0!</v>
      </c>
      <c r="J18" s="63" t="e">
        <f t="shared" si="1"/>
        <v>#DIV/0!</v>
      </c>
      <c r="K18" s="1"/>
    </row>
    <row r="19" spans="1:11" ht="30">
      <c r="A19" s="27" t="s">
        <v>50</v>
      </c>
      <c r="B19" s="16"/>
      <c r="C19" s="16" t="s">
        <v>22</v>
      </c>
      <c r="D19" s="16" t="s">
        <v>52</v>
      </c>
      <c r="E19" s="16" t="s">
        <v>53</v>
      </c>
      <c r="F19" s="63"/>
      <c r="G19" s="63"/>
      <c r="H19" s="63"/>
      <c r="I19" s="63" t="e">
        <f t="shared" si="0"/>
        <v>#DIV/0!</v>
      </c>
      <c r="J19" s="63" t="e">
        <f t="shared" si="1"/>
        <v>#DIV/0!</v>
      </c>
      <c r="K19" s="1"/>
    </row>
    <row r="20" spans="1:11" ht="51">
      <c r="A20" s="36" t="s">
        <v>38</v>
      </c>
      <c r="B20" s="14"/>
      <c r="C20" s="14" t="s">
        <v>39</v>
      </c>
      <c r="D20" s="14" t="s">
        <v>20</v>
      </c>
      <c r="E20" s="14" t="s">
        <v>19</v>
      </c>
      <c r="F20" s="64">
        <f>F23</f>
        <v>0</v>
      </c>
      <c r="G20" s="64">
        <f>G23</f>
        <v>0</v>
      </c>
      <c r="H20" s="64">
        <f>H23</f>
        <v>0</v>
      </c>
      <c r="I20" s="62" t="e">
        <f t="shared" si="0"/>
        <v>#DIV/0!</v>
      </c>
      <c r="J20" s="62" t="e">
        <f t="shared" si="1"/>
        <v>#DIV/0!</v>
      </c>
      <c r="K20" s="1"/>
    </row>
    <row r="21" spans="1:11" ht="78.75">
      <c r="A21" s="28" t="s">
        <v>56</v>
      </c>
      <c r="B21" s="16"/>
      <c r="C21" s="16" t="s">
        <v>39</v>
      </c>
      <c r="D21" s="16" t="s">
        <v>54</v>
      </c>
      <c r="E21" s="16" t="s">
        <v>19</v>
      </c>
      <c r="F21" s="15">
        <f>F23</f>
        <v>0</v>
      </c>
      <c r="G21" s="15">
        <f>G23</f>
        <v>0</v>
      </c>
      <c r="H21" s="15">
        <f>H23</f>
        <v>0</v>
      </c>
      <c r="I21" s="63" t="e">
        <f t="shared" si="0"/>
        <v>#DIV/0!</v>
      </c>
      <c r="J21" s="63" t="e">
        <f t="shared" si="1"/>
        <v>#DIV/0!</v>
      </c>
      <c r="K21" s="1"/>
    </row>
    <row r="22" spans="1:11" ht="15.75">
      <c r="A22" s="28" t="s">
        <v>5</v>
      </c>
      <c r="B22" s="16"/>
      <c r="C22" s="16" t="s">
        <v>39</v>
      </c>
      <c r="D22" s="16" t="s">
        <v>57</v>
      </c>
      <c r="E22" s="16" t="s">
        <v>19</v>
      </c>
      <c r="F22" s="15">
        <f>F23</f>
        <v>0</v>
      </c>
      <c r="G22" s="15">
        <f>G23</f>
        <v>0</v>
      </c>
      <c r="H22" s="15">
        <f>H23</f>
        <v>0</v>
      </c>
      <c r="I22" s="63" t="e">
        <f t="shared" si="0"/>
        <v>#DIV/0!</v>
      </c>
      <c r="J22" s="63" t="e">
        <f t="shared" si="1"/>
        <v>#DIV/0!</v>
      </c>
      <c r="K22" s="1"/>
    </row>
    <row r="23" spans="1:11" ht="31.5">
      <c r="A23" s="28" t="s">
        <v>50</v>
      </c>
      <c r="B23" s="16"/>
      <c r="C23" s="16" t="s">
        <v>39</v>
      </c>
      <c r="D23" s="16" t="s">
        <v>57</v>
      </c>
      <c r="E23" s="16" t="s">
        <v>53</v>
      </c>
      <c r="F23" s="15"/>
      <c r="G23" s="65"/>
      <c r="H23" s="65"/>
      <c r="I23" s="63" t="e">
        <f t="shared" si="0"/>
        <v>#DIV/0!</v>
      </c>
      <c r="J23" s="63" t="e">
        <f t="shared" si="1"/>
        <v>#DIV/0!</v>
      </c>
      <c r="K23" s="1"/>
    </row>
    <row r="24" spans="1:11" ht="110.25">
      <c r="A24" s="37" t="s">
        <v>58</v>
      </c>
      <c r="B24" s="14"/>
      <c r="C24" s="14" t="s">
        <v>25</v>
      </c>
      <c r="D24" s="14" t="s">
        <v>20</v>
      </c>
      <c r="E24" s="14" t="s">
        <v>19</v>
      </c>
      <c r="F24" s="64">
        <f>F27+F29</f>
        <v>0</v>
      </c>
      <c r="G24" s="64">
        <f>G27</f>
        <v>0</v>
      </c>
      <c r="H24" s="64">
        <f>H27</f>
        <v>0</v>
      </c>
      <c r="I24" s="62" t="e">
        <f t="shared" si="0"/>
        <v>#DIV/0!</v>
      </c>
      <c r="J24" s="62" t="e">
        <f t="shared" si="1"/>
        <v>#DIV/0!</v>
      </c>
      <c r="K24" s="1"/>
    </row>
    <row r="25" spans="1:11" ht="78.75">
      <c r="A25" s="28" t="s">
        <v>56</v>
      </c>
      <c r="B25" s="16"/>
      <c r="C25" s="16" t="s">
        <v>25</v>
      </c>
      <c r="D25" s="16" t="s">
        <v>54</v>
      </c>
      <c r="E25" s="16" t="s">
        <v>19</v>
      </c>
      <c r="F25" s="15">
        <f>F27+F29</f>
        <v>0</v>
      </c>
      <c r="G25" s="15">
        <f>G27</f>
        <v>0</v>
      </c>
      <c r="H25" s="15">
        <f>H27</f>
        <v>0</v>
      </c>
      <c r="I25" s="63" t="e">
        <f t="shared" si="0"/>
        <v>#DIV/0!</v>
      </c>
      <c r="J25" s="63" t="e">
        <f t="shared" si="1"/>
        <v>#DIV/0!</v>
      </c>
      <c r="K25" s="1"/>
    </row>
    <row r="26" spans="1:11" ht="15.75">
      <c r="A26" s="28" t="s">
        <v>5</v>
      </c>
      <c r="B26" s="16"/>
      <c r="C26" s="16" t="s">
        <v>25</v>
      </c>
      <c r="D26" s="16" t="s">
        <v>57</v>
      </c>
      <c r="E26" s="16" t="s">
        <v>19</v>
      </c>
      <c r="F26" s="15">
        <f>F27</f>
        <v>0</v>
      </c>
      <c r="G26" s="15">
        <f>G27</f>
        <v>0</v>
      </c>
      <c r="H26" s="15">
        <f>H27</f>
        <v>0</v>
      </c>
      <c r="I26" s="63" t="e">
        <f t="shared" si="0"/>
        <v>#DIV/0!</v>
      </c>
      <c r="J26" s="63" t="e">
        <f t="shared" si="1"/>
        <v>#DIV/0!</v>
      </c>
      <c r="K26" s="1"/>
    </row>
    <row r="27" spans="1:11" ht="32.25" thickBot="1">
      <c r="A27" s="28" t="s">
        <v>50</v>
      </c>
      <c r="B27" s="16"/>
      <c r="C27" s="16" t="s">
        <v>25</v>
      </c>
      <c r="D27" s="16" t="s">
        <v>57</v>
      </c>
      <c r="E27" s="16" t="s">
        <v>53</v>
      </c>
      <c r="F27" s="15"/>
      <c r="G27" s="65"/>
      <c r="H27" s="65"/>
      <c r="I27" s="63" t="e">
        <f t="shared" si="0"/>
        <v>#DIV/0!</v>
      </c>
      <c r="J27" s="63" t="e">
        <f t="shared" si="1"/>
        <v>#DIV/0!</v>
      </c>
      <c r="K27" s="1"/>
    </row>
    <row r="28" spans="1:11" ht="142.5" thickBot="1">
      <c r="A28" s="57" t="s">
        <v>134</v>
      </c>
      <c r="B28" s="16"/>
      <c r="C28" s="19" t="s">
        <v>25</v>
      </c>
      <c r="D28" s="19" t="s">
        <v>135</v>
      </c>
      <c r="E28" s="19" t="s">
        <v>19</v>
      </c>
      <c r="F28" s="15"/>
      <c r="G28" s="65"/>
      <c r="H28" s="65"/>
      <c r="I28" s="63"/>
      <c r="J28" s="63"/>
      <c r="K28" s="1"/>
    </row>
    <row r="29" spans="1:11" ht="32.25" thickBot="1">
      <c r="A29" s="56" t="s">
        <v>50</v>
      </c>
      <c r="B29" s="16"/>
      <c r="C29" s="19" t="s">
        <v>25</v>
      </c>
      <c r="D29" s="19" t="s">
        <v>135</v>
      </c>
      <c r="E29" s="19">
        <v>500</v>
      </c>
      <c r="F29" s="15"/>
      <c r="G29" s="65"/>
      <c r="H29" s="65"/>
      <c r="I29" s="63"/>
      <c r="J29" s="63"/>
      <c r="K29" s="1"/>
    </row>
    <row r="30" spans="1:11" ht="15.75">
      <c r="A30" s="38" t="s">
        <v>13</v>
      </c>
      <c r="B30" s="14"/>
      <c r="C30" s="14" t="s">
        <v>59</v>
      </c>
      <c r="D30" s="14" t="s">
        <v>20</v>
      </c>
      <c r="E30" s="14" t="s">
        <v>19</v>
      </c>
      <c r="F30" s="62">
        <f>F33+F35+F37</f>
        <v>0</v>
      </c>
      <c r="G30" s="62">
        <f>G33+G35+G37</f>
        <v>0</v>
      </c>
      <c r="H30" s="62">
        <f>H33+H35+H37</f>
        <v>0</v>
      </c>
      <c r="I30" s="62" t="e">
        <f aca="true" t="shared" si="2" ref="I30:I61">H30/F30*100</f>
        <v>#DIV/0!</v>
      </c>
      <c r="J30" s="62" t="e">
        <f aca="true" t="shared" si="3" ref="J30:J61">H30/G30*100</f>
        <v>#DIV/0!</v>
      </c>
      <c r="K30" s="1"/>
    </row>
    <row r="31" spans="1:11" ht="31.5">
      <c r="A31" s="11" t="s">
        <v>60</v>
      </c>
      <c r="B31" s="16"/>
      <c r="C31" s="19" t="s">
        <v>59</v>
      </c>
      <c r="D31" s="19" t="s">
        <v>61</v>
      </c>
      <c r="E31" s="19" t="s">
        <v>19</v>
      </c>
      <c r="F31" s="66">
        <f>F33</f>
        <v>0</v>
      </c>
      <c r="G31" s="66">
        <f>G33</f>
        <v>0</v>
      </c>
      <c r="H31" s="66">
        <f>H33</f>
        <v>0</v>
      </c>
      <c r="I31" s="63" t="e">
        <f t="shared" si="2"/>
        <v>#DIV/0!</v>
      </c>
      <c r="J31" s="63" t="e">
        <f t="shared" si="3"/>
        <v>#DIV/0!</v>
      </c>
      <c r="K31" s="1"/>
    </row>
    <row r="32" spans="1:11" ht="31.5">
      <c r="A32" s="12" t="s">
        <v>62</v>
      </c>
      <c r="B32" s="16"/>
      <c r="C32" s="19" t="s">
        <v>59</v>
      </c>
      <c r="D32" s="19" t="s">
        <v>63</v>
      </c>
      <c r="E32" s="19" t="s">
        <v>19</v>
      </c>
      <c r="F32" s="66">
        <f>F33</f>
        <v>0</v>
      </c>
      <c r="G32" s="66">
        <f>G33</f>
        <v>0</v>
      </c>
      <c r="H32" s="66">
        <f>H33</f>
        <v>0</v>
      </c>
      <c r="I32" s="63" t="e">
        <f t="shared" si="2"/>
        <v>#DIV/0!</v>
      </c>
      <c r="J32" s="63" t="e">
        <f t="shared" si="3"/>
        <v>#DIV/0!</v>
      </c>
      <c r="K32" s="1"/>
    </row>
    <row r="33" spans="1:11" ht="15.75">
      <c r="A33" s="11" t="s">
        <v>64</v>
      </c>
      <c r="B33" s="16"/>
      <c r="C33" s="19" t="s">
        <v>59</v>
      </c>
      <c r="D33" s="19" t="s">
        <v>65</v>
      </c>
      <c r="E33" s="19" t="s">
        <v>66</v>
      </c>
      <c r="F33" s="66"/>
      <c r="G33" s="65"/>
      <c r="H33" s="65"/>
      <c r="I33" s="63" t="e">
        <f t="shared" si="2"/>
        <v>#DIV/0!</v>
      </c>
      <c r="J33" s="63" t="e">
        <f t="shared" si="3"/>
        <v>#DIV/0!</v>
      </c>
      <c r="K33" s="1"/>
    </row>
    <row r="34" spans="1:11" ht="33">
      <c r="A34" s="13" t="s">
        <v>67</v>
      </c>
      <c r="B34" s="16"/>
      <c r="C34" s="19" t="s">
        <v>59</v>
      </c>
      <c r="D34" s="19" t="s">
        <v>68</v>
      </c>
      <c r="E34" s="19" t="s">
        <v>19</v>
      </c>
      <c r="F34" s="66">
        <f>F35</f>
        <v>0</v>
      </c>
      <c r="G34" s="66">
        <f>G35</f>
        <v>0</v>
      </c>
      <c r="H34" s="66">
        <f>H35</f>
        <v>0</v>
      </c>
      <c r="I34" s="63" t="e">
        <f t="shared" si="2"/>
        <v>#DIV/0!</v>
      </c>
      <c r="J34" s="63" t="e">
        <f t="shared" si="3"/>
        <v>#DIV/0!</v>
      </c>
      <c r="K34" s="1"/>
    </row>
    <row r="35" spans="1:11" ht="15.75">
      <c r="A35" s="11" t="s">
        <v>64</v>
      </c>
      <c r="B35" s="16"/>
      <c r="C35" s="19" t="s">
        <v>59</v>
      </c>
      <c r="D35" s="19" t="s">
        <v>69</v>
      </c>
      <c r="E35" s="19" t="s">
        <v>66</v>
      </c>
      <c r="F35" s="66"/>
      <c r="G35" s="65"/>
      <c r="H35" s="65"/>
      <c r="I35" s="63" t="e">
        <f t="shared" si="2"/>
        <v>#DIV/0!</v>
      </c>
      <c r="J35" s="63" t="e">
        <f t="shared" si="3"/>
        <v>#DIV/0!</v>
      </c>
      <c r="K35" s="1"/>
    </row>
    <row r="36" spans="1:11" ht="31.5">
      <c r="A36" s="12" t="s">
        <v>70</v>
      </c>
      <c r="B36" s="16"/>
      <c r="C36" s="19" t="s">
        <v>59</v>
      </c>
      <c r="D36" s="19" t="s">
        <v>71</v>
      </c>
      <c r="E36" s="19" t="s">
        <v>19</v>
      </c>
      <c r="F36" s="66">
        <f>F37</f>
        <v>0</v>
      </c>
      <c r="G36" s="66">
        <f>G37</f>
        <v>0</v>
      </c>
      <c r="H36" s="66">
        <f>H37</f>
        <v>0</v>
      </c>
      <c r="I36" s="63" t="e">
        <f t="shared" si="2"/>
        <v>#DIV/0!</v>
      </c>
      <c r="J36" s="63" t="e">
        <f t="shared" si="3"/>
        <v>#DIV/0!</v>
      </c>
      <c r="K36" s="1"/>
    </row>
    <row r="37" spans="1:11" ht="15.75">
      <c r="A37" s="10" t="s">
        <v>64</v>
      </c>
      <c r="B37" s="16"/>
      <c r="C37" s="19" t="s">
        <v>59</v>
      </c>
      <c r="D37" s="16" t="s">
        <v>71</v>
      </c>
      <c r="E37" s="16" t="s">
        <v>66</v>
      </c>
      <c r="F37" s="63"/>
      <c r="G37" s="65"/>
      <c r="H37" s="65"/>
      <c r="I37" s="63" t="e">
        <f t="shared" si="2"/>
        <v>#DIV/0!</v>
      </c>
      <c r="J37" s="63" t="e">
        <f t="shared" si="3"/>
        <v>#DIV/0!</v>
      </c>
      <c r="K37" s="1"/>
    </row>
    <row r="38" spans="1:11" ht="31.5">
      <c r="A38" s="39" t="s">
        <v>4</v>
      </c>
      <c r="B38" s="14"/>
      <c r="C38" s="14" t="s">
        <v>143</v>
      </c>
      <c r="D38" s="14" t="s">
        <v>20</v>
      </c>
      <c r="E38" s="14" t="s">
        <v>19</v>
      </c>
      <c r="F38" s="62">
        <f>F41</f>
        <v>0</v>
      </c>
      <c r="G38" s="62">
        <f>G41</f>
        <v>0</v>
      </c>
      <c r="H38" s="62">
        <f>H41</f>
        <v>0</v>
      </c>
      <c r="I38" s="62" t="e">
        <f t="shared" si="2"/>
        <v>#DIV/0!</v>
      </c>
      <c r="J38" s="62" t="e">
        <f t="shared" si="3"/>
        <v>#DIV/0!</v>
      </c>
      <c r="K38" s="1"/>
    </row>
    <row r="39" spans="1:11" ht="63">
      <c r="A39" s="18" t="s">
        <v>6</v>
      </c>
      <c r="B39" s="16"/>
      <c r="C39" s="19" t="s">
        <v>143</v>
      </c>
      <c r="D39" s="19" t="s">
        <v>73</v>
      </c>
      <c r="E39" s="19" t="s">
        <v>19</v>
      </c>
      <c r="F39" s="20">
        <f>F41</f>
        <v>0</v>
      </c>
      <c r="G39" s="20">
        <f>G41</f>
        <v>0</v>
      </c>
      <c r="H39" s="20">
        <f>H41</f>
        <v>0</v>
      </c>
      <c r="I39" s="63" t="e">
        <f t="shared" si="2"/>
        <v>#DIV/0!</v>
      </c>
      <c r="J39" s="63" t="e">
        <f t="shared" si="3"/>
        <v>#DIV/0!</v>
      </c>
      <c r="K39" s="1"/>
    </row>
    <row r="40" spans="1:11" ht="63">
      <c r="A40" s="18" t="s">
        <v>7</v>
      </c>
      <c r="B40" s="16"/>
      <c r="C40" s="19" t="s">
        <v>143</v>
      </c>
      <c r="D40" s="19" t="s">
        <v>74</v>
      </c>
      <c r="E40" s="19" t="s">
        <v>19</v>
      </c>
      <c r="F40" s="20">
        <f>F41</f>
        <v>0</v>
      </c>
      <c r="G40" s="20">
        <f>G41</f>
        <v>0</v>
      </c>
      <c r="H40" s="20">
        <f>H41</f>
        <v>0</v>
      </c>
      <c r="I40" s="63" t="e">
        <f t="shared" si="2"/>
        <v>#DIV/0!</v>
      </c>
      <c r="J40" s="63" t="e">
        <f t="shared" si="3"/>
        <v>#DIV/0!</v>
      </c>
      <c r="K40" s="1"/>
    </row>
    <row r="41" spans="1:11" ht="31.5">
      <c r="A41" s="15" t="s">
        <v>50</v>
      </c>
      <c r="B41" s="16"/>
      <c r="C41" s="19" t="s">
        <v>143</v>
      </c>
      <c r="D41" s="16" t="s">
        <v>74</v>
      </c>
      <c r="E41" s="16">
        <v>500</v>
      </c>
      <c r="F41" s="17"/>
      <c r="G41" s="63"/>
      <c r="H41" s="63"/>
      <c r="I41" s="63" t="e">
        <f t="shared" si="2"/>
        <v>#DIV/0!</v>
      </c>
      <c r="J41" s="63" t="e">
        <f t="shared" si="3"/>
        <v>#DIV/0!</v>
      </c>
      <c r="K41" s="1"/>
    </row>
    <row r="42" spans="1:11" ht="15.75">
      <c r="A42" s="49" t="s">
        <v>8</v>
      </c>
      <c r="B42" s="50"/>
      <c r="C42" s="50" t="s">
        <v>26</v>
      </c>
      <c r="D42" s="50" t="s">
        <v>20</v>
      </c>
      <c r="E42" s="50" t="s">
        <v>19</v>
      </c>
      <c r="F42" s="61">
        <f>F46</f>
        <v>0</v>
      </c>
      <c r="G42" s="61">
        <f>G46</f>
        <v>0</v>
      </c>
      <c r="H42" s="61">
        <f>H46</f>
        <v>0</v>
      </c>
      <c r="I42" s="61" t="e">
        <f t="shared" si="2"/>
        <v>#DIV/0!</v>
      </c>
      <c r="J42" s="61" t="e">
        <f t="shared" si="3"/>
        <v>#DIV/0!</v>
      </c>
      <c r="K42" s="1"/>
    </row>
    <row r="43" spans="1:11" ht="33">
      <c r="A43" s="53" t="s">
        <v>76</v>
      </c>
      <c r="B43" s="14"/>
      <c r="C43" s="14" t="s">
        <v>75</v>
      </c>
      <c r="D43" s="14" t="s">
        <v>20</v>
      </c>
      <c r="E43" s="14" t="s">
        <v>19</v>
      </c>
      <c r="F43" s="62">
        <f>F46</f>
        <v>0</v>
      </c>
      <c r="G43" s="62">
        <f>G46</f>
        <v>0</v>
      </c>
      <c r="H43" s="62">
        <f>H46</f>
        <v>0</v>
      </c>
      <c r="I43" s="62" t="e">
        <f t="shared" si="2"/>
        <v>#DIV/0!</v>
      </c>
      <c r="J43" s="62" t="e">
        <f t="shared" si="3"/>
        <v>#DIV/0!</v>
      </c>
      <c r="K43" s="1"/>
    </row>
    <row r="44" spans="1:11" ht="33">
      <c r="A44" s="29" t="s">
        <v>3</v>
      </c>
      <c r="B44" s="16"/>
      <c r="C44" s="16" t="s">
        <v>75</v>
      </c>
      <c r="D44" s="21" t="s">
        <v>23</v>
      </c>
      <c r="E44" s="22" t="s">
        <v>19</v>
      </c>
      <c r="F44" s="63">
        <f>F46</f>
        <v>0</v>
      </c>
      <c r="G44" s="63">
        <f>G46</f>
        <v>0</v>
      </c>
      <c r="H44" s="63">
        <f>H46</f>
        <v>0</v>
      </c>
      <c r="I44" s="63" t="e">
        <f t="shared" si="2"/>
        <v>#DIV/0!</v>
      </c>
      <c r="J44" s="63" t="e">
        <f t="shared" si="3"/>
        <v>#DIV/0!</v>
      </c>
      <c r="K44" s="1"/>
    </row>
    <row r="45" spans="1:11" ht="66">
      <c r="A45" s="29" t="s">
        <v>40</v>
      </c>
      <c r="B45" s="16"/>
      <c r="C45" s="16" t="s">
        <v>75</v>
      </c>
      <c r="D45" s="21" t="s">
        <v>77</v>
      </c>
      <c r="E45" s="22" t="s">
        <v>19</v>
      </c>
      <c r="F45" s="63">
        <f>F46</f>
        <v>0</v>
      </c>
      <c r="G45" s="63">
        <f>G46</f>
        <v>0</v>
      </c>
      <c r="H45" s="63">
        <f>H46</f>
        <v>0</v>
      </c>
      <c r="I45" s="63" t="e">
        <f t="shared" si="2"/>
        <v>#DIV/0!</v>
      </c>
      <c r="J45" s="63" t="e">
        <f t="shared" si="3"/>
        <v>#DIV/0!</v>
      </c>
      <c r="K45" s="1"/>
    </row>
    <row r="46" spans="1:11" ht="33">
      <c r="A46" s="29" t="s">
        <v>50</v>
      </c>
      <c r="B46" s="16"/>
      <c r="C46" s="16" t="s">
        <v>75</v>
      </c>
      <c r="D46" s="21" t="s">
        <v>77</v>
      </c>
      <c r="E46" s="22" t="s">
        <v>53</v>
      </c>
      <c r="F46" s="63"/>
      <c r="G46" s="63"/>
      <c r="H46" s="63"/>
      <c r="I46" s="63" t="e">
        <f t="shared" si="2"/>
        <v>#DIV/0!</v>
      </c>
      <c r="J46" s="63" t="e">
        <f t="shared" si="3"/>
        <v>#DIV/0!</v>
      </c>
      <c r="K46" s="1"/>
    </row>
    <row r="47" spans="1:11" ht="31.5">
      <c r="A47" s="47" t="s">
        <v>78</v>
      </c>
      <c r="B47" s="48"/>
      <c r="C47" s="48" t="s">
        <v>81</v>
      </c>
      <c r="D47" s="48" t="s">
        <v>20</v>
      </c>
      <c r="E47" s="48" t="s">
        <v>19</v>
      </c>
      <c r="F47" s="61">
        <f>F48+F52+F56</f>
        <v>0</v>
      </c>
      <c r="G47" s="61">
        <f>G48+G52+G56</f>
        <v>0</v>
      </c>
      <c r="H47" s="61">
        <f>H48+H52+H56</f>
        <v>0</v>
      </c>
      <c r="I47" s="61" t="e">
        <f t="shared" si="2"/>
        <v>#DIV/0!</v>
      </c>
      <c r="J47" s="61" t="e">
        <f t="shared" si="3"/>
        <v>#DIV/0!</v>
      </c>
      <c r="K47" s="1"/>
    </row>
    <row r="48" spans="1:11" ht="15.75">
      <c r="A48" s="40" t="s">
        <v>9</v>
      </c>
      <c r="B48" s="41"/>
      <c r="C48" s="41" t="s">
        <v>18</v>
      </c>
      <c r="D48" s="41" t="s">
        <v>20</v>
      </c>
      <c r="E48" s="41" t="s">
        <v>19</v>
      </c>
      <c r="F48" s="62">
        <f>F51</f>
        <v>0</v>
      </c>
      <c r="G48" s="62">
        <f>G51</f>
        <v>0</v>
      </c>
      <c r="H48" s="62">
        <f>H51</f>
        <v>0</v>
      </c>
      <c r="I48" s="62" t="e">
        <f t="shared" si="2"/>
        <v>#DIV/0!</v>
      </c>
      <c r="J48" s="62" t="e">
        <f t="shared" si="3"/>
        <v>#DIV/0!</v>
      </c>
      <c r="K48" s="1"/>
    </row>
    <row r="49" spans="1:11" ht="15.75">
      <c r="A49" s="24" t="s">
        <v>16</v>
      </c>
      <c r="B49" s="16"/>
      <c r="C49" s="23" t="s">
        <v>18</v>
      </c>
      <c r="D49" s="23">
        <v>3500000</v>
      </c>
      <c r="E49" s="23" t="s">
        <v>19</v>
      </c>
      <c r="F49" s="63">
        <f>F51</f>
        <v>0</v>
      </c>
      <c r="G49" s="63">
        <f>G51</f>
        <v>0</v>
      </c>
      <c r="H49" s="63">
        <f>H51</f>
        <v>0</v>
      </c>
      <c r="I49" s="63" t="e">
        <f t="shared" si="2"/>
        <v>#DIV/0!</v>
      </c>
      <c r="J49" s="63" t="e">
        <f t="shared" si="3"/>
        <v>#DIV/0!</v>
      </c>
      <c r="K49" s="1"/>
    </row>
    <row r="50" spans="1:11" ht="63">
      <c r="A50" s="24" t="s">
        <v>79</v>
      </c>
      <c r="B50" s="16"/>
      <c r="C50" s="23" t="s">
        <v>18</v>
      </c>
      <c r="D50" s="23">
        <v>3500200</v>
      </c>
      <c r="E50" s="23" t="s">
        <v>19</v>
      </c>
      <c r="F50" s="63">
        <f>F51</f>
        <v>0</v>
      </c>
      <c r="G50" s="63">
        <f>G51</f>
        <v>0</v>
      </c>
      <c r="H50" s="63">
        <f>H51</f>
        <v>0</v>
      </c>
      <c r="I50" s="63" t="e">
        <f t="shared" si="2"/>
        <v>#DIV/0!</v>
      </c>
      <c r="J50" s="63" t="e">
        <f t="shared" si="3"/>
        <v>#DIV/0!</v>
      </c>
      <c r="K50" s="1"/>
    </row>
    <row r="51" spans="1:11" ht="31.5">
      <c r="A51" s="15" t="s">
        <v>80</v>
      </c>
      <c r="B51" s="16"/>
      <c r="C51" s="22" t="s">
        <v>18</v>
      </c>
      <c r="D51" s="22">
        <v>3500200</v>
      </c>
      <c r="E51" s="22">
        <v>500</v>
      </c>
      <c r="F51" s="63"/>
      <c r="G51" s="63"/>
      <c r="H51" s="63"/>
      <c r="I51" s="63" t="e">
        <f t="shared" si="2"/>
        <v>#DIV/0!</v>
      </c>
      <c r="J51" s="63" t="e">
        <f t="shared" si="3"/>
        <v>#DIV/0!</v>
      </c>
      <c r="K51" s="1"/>
    </row>
    <row r="52" spans="1:11" ht="12.75">
      <c r="A52" s="42" t="s">
        <v>10</v>
      </c>
      <c r="B52" s="14"/>
      <c r="C52" s="14" t="s">
        <v>21</v>
      </c>
      <c r="D52" s="14" t="s">
        <v>20</v>
      </c>
      <c r="E52" s="14" t="s">
        <v>19</v>
      </c>
      <c r="F52" s="62">
        <f>F55</f>
        <v>0</v>
      </c>
      <c r="G52" s="62">
        <f>G55</f>
        <v>0</v>
      </c>
      <c r="H52" s="62">
        <f>H55</f>
        <v>0</v>
      </c>
      <c r="I52" s="62" t="e">
        <f t="shared" si="2"/>
        <v>#DIV/0!</v>
      </c>
      <c r="J52" s="62" t="e">
        <f t="shared" si="3"/>
        <v>#DIV/0!</v>
      </c>
      <c r="K52" s="1"/>
    </row>
    <row r="53" spans="1:11" ht="15.75">
      <c r="A53" s="30" t="s">
        <v>43</v>
      </c>
      <c r="B53" s="16"/>
      <c r="C53" s="19" t="s">
        <v>21</v>
      </c>
      <c r="D53" s="19">
        <v>3510000</v>
      </c>
      <c r="E53" s="19" t="s">
        <v>19</v>
      </c>
      <c r="F53" s="66">
        <f>F55</f>
        <v>0</v>
      </c>
      <c r="G53" s="66">
        <f>G55</f>
        <v>0</v>
      </c>
      <c r="H53" s="66">
        <f>H55</f>
        <v>0</v>
      </c>
      <c r="I53" s="66" t="e">
        <f t="shared" si="2"/>
        <v>#DIV/0!</v>
      </c>
      <c r="J53" s="66" t="e">
        <f t="shared" si="3"/>
        <v>#DIV/0!</v>
      </c>
      <c r="K53" s="1"/>
    </row>
    <row r="54" spans="1:11" ht="51">
      <c r="A54" s="43" t="s">
        <v>44</v>
      </c>
      <c r="B54" s="16"/>
      <c r="C54" s="19" t="s">
        <v>21</v>
      </c>
      <c r="D54" s="19" t="s">
        <v>101</v>
      </c>
      <c r="E54" s="19" t="s">
        <v>19</v>
      </c>
      <c r="F54" s="66">
        <f>F55</f>
        <v>0</v>
      </c>
      <c r="G54" s="66">
        <f>G55</f>
        <v>0</v>
      </c>
      <c r="H54" s="66">
        <f>H55</f>
        <v>0</v>
      </c>
      <c r="I54" s="66" t="e">
        <f t="shared" si="2"/>
        <v>#DIV/0!</v>
      </c>
      <c r="J54" s="66" t="e">
        <f t="shared" si="3"/>
        <v>#DIV/0!</v>
      </c>
      <c r="K54" s="1"/>
    </row>
    <row r="55" spans="1:11" ht="15.75">
      <c r="A55" s="30" t="s">
        <v>99</v>
      </c>
      <c r="B55" s="16"/>
      <c r="C55" s="19" t="s">
        <v>21</v>
      </c>
      <c r="D55" s="19" t="s">
        <v>101</v>
      </c>
      <c r="E55" s="19" t="s">
        <v>100</v>
      </c>
      <c r="F55" s="63"/>
      <c r="G55" s="63"/>
      <c r="H55" s="63"/>
      <c r="I55" s="63" t="e">
        <f t="shared" si="2"/>
        <v>#DIV/0!</v>
      </c>
      <c r="J55" s="63" t="e">
        <f t="shared" si="3"/>
        <v>#DIV/0!</v>
      </c>
      <c r="K55" s="1"/>
    </row>
    <row r="56" spans="1:11" ht="16.5">
      <c r="A56" s="44" t="s">
        <v>11</v>
      </c>
      <c r="B56" s="14"/>
      <c r="C56" s="14" t="s">
        <v>89</v>
      </c>
      <c r="D56" s="14" t="s">
        <v>20</v>
      </c>
      <c r="E56" s="14" t="s">
        <v>19</v>
      </c>
      <c r="F56" s="62">
        <f>F57+F59+F61+F63+F65</f>
        <v>0</v>
      </c>
      <c r="G56" s="62">
        <f>G57+G59+G61+G63+G65</f>
        <v>0</v>
      </c>
      <c r="H56" s="62">
        <f>H57+H59+H61+H63+H65</f>
        <v>0</v>
      </c>
      <c r="I56" s="62" t="e">
        <f t="shared" si="2"/>
        <v>#DIV/0!</v>
      </c>
      <c r="J56" s="62" t="e">
        <f t="shared" si="3"/>
        <v>#DIV/0!</v>
      </c>
      <c r="K56" s="1"/>
    </row>
    <row r="57" spans="1:11" ht="16.5">
      <c r="A57" s="31" t="s">
        <v>82</v>
      </c>
      <c r="B57" s="16"/>
      <c r="C57" s="16" t="s">
        <v>89</v>
      </c>
      <c r="D57" s="16" t="s">
        <v>90</v>
      </c>
      <c r="E57" s="16" t="s">
        <v>19</v>
      </c>
      <c r="F57" s="63">
        <f>F58</f>
        <v>0</v>
      </c>
      <c r="G57" s="63">
        <f>G58</f>
        <v>0</v>
      </c>
      <c r="H57" s="63">
        <f>H58</f>
        <v>0</v>
      </c>
      <c r="I57" s="63" t="e">
        <f t="shared" si="2"/>
        <v>#DIV/0!</v>
      </c>
      <c r="J57" s="63" t="e">
        <f t="shared" si="3"/>
        <v>#DIV/0!</v>
      </c>
      <c r="K57" s="1"/>
    </row>
    <row r="58" spans="1:11" ht="33">
      <c r="A58" s="31" t="s">
        <v>50</v>
      </c>
      <c r="B58" s="16"/>
      <c r="C58" s="16" t="s">
        <v>89</v>
      </c>
      <c r="D58" s="16" t="s">
        <v>90</v>
      </c>
      <c r="E58" s="16" t="s">
        <v>53</v>
      </c>
      <c r="F58" s="63"/>
      <c r="G58" s="63"/>
      <c r="H58" s="63"/>
      <c r="I58" s="63" t="e">
        <f t="shared" si="2"/>
        <v>#DIV/0!</v>
      </c>
      <c r="J58" s="63" t="e">
        <f t="shared" si="3"/>
        <v>#DIV/0!</v>
      </c>
      <c r="K58" s="1"/>
    </row>
    <row r="59" spans="1:11" ht="71.25" customHeight="1">
      <c r="A59" s="31" t="s">
        <v>83</v>
      </c>
      <c r="B59" s="16"/>
      <c r="C59" s="16" t="s">
        <v>89</v>
      </c>
      <c r="D59" s="16" t="s">
        <v>91</v>
      </c>
      <c r="E59" s="16" t="s">
        <v>19</v>
      </c>
      <c r="F59" s="63">
        <f>F60</f>
        <v>0</v>
      </c>
      <c r="G59" s="63">
        <f>G60</f>
        <v>0</v>
      </c>
      <c r="H59" s="63">
        <f>H60</f>
        <v>0</v>
      </c>
      <c r="I59" s="63" t="e">
        <f t="shared" si="2"/>
        <v>#DIV/0!</v>
      </c>
      <c r="J59" s="63" t="e">
        <f t="shared" si="3"/>
        <v>#DIV/0!</v>
      </c>
      <c r="K59" s="1"/>
    </row>
    <row r="60" spans="1:11" ht="33">
      <c r="A60" s="32" t="s">
        <v>50</v>
      </c>
      <c r="B60" s="16"/>
      <c r="C60" s="16" t="s">
        <v>89</v>
      </c>
      <c r="D60" s="16" t="s">
        <v>91</v>
      </c>
      <c r="E60" s="16" t="s">
        <v>53</v>
      </c>
      <c r="F60" s="63"/>
      <c r="G60" s="63"/>
      <c r="H60" s="63"/>
      <c r="I60" s="63" t="e">
        <f t="shared" si="2"/>
        <v>#DIV/0!</v>
      </c>
      <c r="J60" s="63" t="e">
        <f t="shared" si="3"/>
        <v>#DIV/0!</v>
      </c>
      <c r="K60" s="1"/>
    </row>
    <row r="61" spans="1:11" ht="16.5">
      <c r="A61" s="31" t="s">
        <v>41</v>
      </c>
      <c r="B61" s="16"/>
      <c r="C61" s="16" t="s">
        <v>89</v>
      </c>
      <c r="D61" s="16" t="s">
        <v>92</v>
      </c>
      <c r="E61" s="16" t="s">
        <v>19</v>
      </c>
      <c r="F61" s="63">
        <f>F62</f>
        <v>0</v>
      </c>
      <c r="G61" s="63">
        <f>G62</f>
        <v>0</v>
      </c>
      <c r="H61" s="63">
        <f>H62</f>
        <v>0</v>
      </c>
      <c r="I61" s="63" t="e">
        <f t="shared" si="2"/>
        <v>#DIV/0!</v>
      </c>
      <c r="J61" s="63" t="e">
        <f t="shared" si="3"/>
        <v>#DIV/0!</v>
      </c>
      <c r="K61" s="1"/>
    </row>
    <row r="62" spans="1:11" ht="33">
      <c r="A62" s="32" t="s">
        <v>50</v>
      </c>
      <c r="B62" s="16"/>
      <c r="C62" s="16" t="s">
        <v>89</v>
      </c>
      <c r="D62" s="16" t="s">
        <v>92</v>
      </c>
      <c r="E62" s="16" t="s">
        <v>53</v>
      </c>
      <c r="F62" s="63"/>
      <c r="G62" s="63"/>
      <c r="H62" s="63"/>
      <c r="I62" s="63" t="e">
        <f aca="true" t="shared" si="4" ref="I62:I93">H62/F62*100</f>
        <v>#DIV/0!</v>
      </c>
      <c r="J62" s="63" t="e">
        <f aca="true" t="shared" si="5" ref="J62:J93">H62/G62*100</f>
        <v>#DIV/0!</v>
      </c>
      <c r="K62" s="1"/>
    </row>
    <row r="63" spans="1:11" ht="33">
      <c r="A63" s="31" t="s">
        <v>42</v>
      </c>
      <c r="B63" s="16"/>
      <c r="C63" s="16" t="s">
        <v>89</v>
      </c>
      <c r="D63" s="16" t="s">
        <v>93</v>
      </c>
      <c r="E63" s="16" t="s">
        <v>19</v>
      </c>
      <c r="F63" s="63">
        <f>F64</f>
        <v>0</v>
      </c>
      <c r="G63" s="63">
        <f>G64</f>
        <v>0</v>
      </c>
      <c r="H63" s="63">
        <f>H64</f>
        <v>0</v>
      </c>
      <c r="I63" s="63" t="e">
        <f t="shared" si="4"/>
        <v>#DIV/0!</v>
      </c>
      <c r="J63" s="63" t="e">
        <f t="shared" si="5"/>
        <v>#DIV/0!</v>
      </c>
      <c r="K63" s="1"/>
    </row>
    <row r="64" spans="1:11" ht="33">
      <c r="A64" s="31" t="s">
        <v>50</v>
      </c>
      <c r="B64" s="16"/>
      <c r="C64" s="16" t="s">
        <v>89</v>
      </c>
      <c r="D64" s="16" t="s">
        <v>93</v>
      </c>
      <c r="E64" s="16" t="s">
        <v>53</v>
      </c>
      <c r="F64" s="63"/>
      <c r="G64" s="63"/>
      <c r="H64" s="63"/>
      <c r="I64" s="63" t="e">
        <f t="shared" si="4"/>
        <v>#DIV/0!</v>
      </c>
      <c r="J64" s="63" t="e">
        <f t="shared" si="5"/>
        <v>#DIV/0!</v>
      </c>
      <c r="K64" s="1"/>
    </row>
    <row r="65" spans="1:11" ht="49.5">
      <c r="A65" s="54" t="s">
        <v>84</v>
      </c>
      <c r="B65" s="16"/>
      <c r="C65" s="19" t="s">
        <v>89</v>
      </c>
      <c r="D65" s="19" t="s">
        <v>94</v>
      </c>
      <c r="E65" s="19" t="s">
        <v>19</v>
      </c>
      <c r="F65" s="66">
        <f>F66+F68+F72+F74+F70+F76</f>
        <v>0</v>
      </c>
      <c r="G65" s="66">
        <f>G66+G68+G72+G74+G70+G76</f>
        <v>0</v>
      </c>
      <c r="H65" s="66">
        <f>H66+H68+H72+H74+H70+H76</f>
        <v>0</v>
      </c>
      <c r="I65" s="66" t="e">
        <f t="shared" si="4"/>
        <v>#DIV/0!</v>
      </c>
      <c r="J65" s="66" t="e">
        <f t="shared" si="5"/>
        <v>#DIV/0!</v>
      </c>
      <c r="K65" s="1"/>
    </row>
    <row r="66" spans="1:11" ht="32.25" customHeight="1">
      <c r="A66" s="31" t="s">
        <v>85</v>
      </c>
      <c r="B66" s="16"/>
      <c r="C66" s="16" t="s">
        <v>89</v>
      </c>
      <c r="D66" s="16" t="s">
        <v>95</v>
      </c>
      <c r="E66" s="16" t="s">
        <v>19</v>
      </c>
      <c r="F66" s="63">
        <f>F67</f>
        <v>0</v>
      </c>
      <c r="G66" s="63">
        <f>G67</f>
        <v>0</v>
      </c>
      <c r="H66" s="63">
        <f>H67</f>
        <v>0</v>
      </c>
      <c r="I66" s="63" t="e">
        <f t="shared" si="4"/>
        <v>#DIV/0!</v>
      </c>
      <c r="J66" s="63" t="e">
        <f t="shared" si="5"/>
        <v>#DIV/0!</v>
      </c>
      <c r="K66" s="1"/>
    </row>
    <row r="67" spans="1:11" ht="33">
      <c r="A67" s="31" t="s">
        <v>50</v>
      </c>
      <c r="B67" s="16"/>
      <c r="C67" s="16" t="s">
        <v>89</v>
      </c>
      <c r="D67" s="16" t="s">
        <v>95</v>
      </c>
      <c r="E67" s="16" t="s">
        <v>53</v>
      </c>
      <c r="F67" s="63"/>
      <c r="G67" s="63"/>
      <c r="H67" s="63"/>
      <c r="I67" s="63" t="e">
        <f t="shared" si="4"/>
        <v>#DIV/0!</v>
      </c>
      <c r="J67" s="63" t="e">
        <f t="shared" si="5"/>
        <v>#DIV/0!</v>
      </c>
      <c r="K67" s="1"/>
    </row>
    <row r="68" spans="1:11" ht="49.5">
      <c r="A68" s="31" t="s">
        <v>86</v>
      </c>
      <c r="B68" s="16"/>
      <c r="C68" s="16" t="s">
        <v>89</v>
      </c>
      <c r="D68" s="16" t="s">
        <v>96</v>
      </c>
      <c r="E68" s="16" t="s">
        <v>19</v>
      </c>
      <c r="F68" s="63">
        <f>F69</f>
        <v>0</v>
      </c>
      <c r="G68" s="63">
        <f>G69</f>
        <v>0</v>
      </c>
      <c r="H68" s="63">
        <f>H69</f>
        <v>0</v>
      </c>
      <c r="I68" s="63" t="e">
        <f t="shared" si="4"/>
        <v>#DIV/0!</v>
      </c>
      <c r="J68" s="63" t="e">
        <f t="shared" si="5"/>
        <v>#DIV/0!</v>
      </c>
      <c r="K68" s="1"/>
    </row>
    <row r="69" spans="1:11" ht="33.75" thickBot="1">
      <c r="A69" s="31" t="s">
        <v>50</v>
      </c>
      <c r="B69" s="16"/>
      <c r="C69" s="16" t="s">
        <v>89</v>
      </c>
      <c r="D69" s="16" t="s">
        <v>96</v>
      </c>
      <c r="E69" s="16" t="s">
        <v>53</v>
      </c>
      <c r="F69" s="63"/>
      <c r="G69" s="63"/>
      <c r="H69" s="63"/>
      <c r="I69" s="63" t="e">
        <f t="shared" si="4"/>
        <v>#DIV/0!</v>
      </c>
      <c r="J69" s="63" t="e">
        <f t="shared" si="5"/>
        <v>#DIV/0!</v>
      </c>
      <c r="K69" s="1"/>
    </row>
    <row r="70" spans="1:11" ht="50.25" thickBot="1">
      <c r="A70" s="58" t="s">
        <v>139</v>
      </c>
      <c r="B70" s="16"/>
      <c r="C70" s="16" t="s">
        <v>89</v>
      </c>
      <c r="D70" s="16" t="s">
        <v>136</v>
      </c>
      <c r="E70" s="16" t="s">
        <v>19</v>
      </c>
      <c r="F70" s="63">
        <f>F71</f>
        <v>0</v>
      </c>
      <c r="G70" s="63">
        <f>G71</f>
        <v>0</v>
      </c>
      <c r="H70" s="63">
        <f>H71</f>
        <v>0</v>
      </c>
      <c r="I70" s="63" t="e">
        <f t="shared" si="4"/>
        <v>#DIV/0!</v>
      </c>
      <c r="J70" s="63" t="e">
        <f t="shared" si="5"/>
        <v>#DIV/0!</v>
      </c>
      <c r="K70" s="1"/>
    </row>
    <row r="71" spans="1:11" ht="33">
      <c r="A71" s="31" t="s">
        <v>50</v>
      </c>
      <c r="B71" s="16"/>
      <c r="C71" s="16" t="s">
        <v>89</v>
      </c>
      <c r="D71" s="16" t="s">
        <v>136</v>
      </c>
      <c r="E71" s="16" t="s">
        <v>53</v>
      </c>
      <c r="F71" s="63"/>
      <c r="G71" s="63"/>
      <c r="H71" s="63"/>
      <c r="I71" s="63" t="e">
        <f t="shared" si="4"/>
        <v>#DIV/0!</v>
      </c>
      <c r="J71" s="63" t="e">
        <f t="shared" si="5"/>
        <v>#DIV/0!</v>
      </c>
      <c r="K71" s="1"/>
    </row>
    <row r="72" spans="1:11" ht="49.5">
      <c r="A72" s="31" t="s">
        <v>87</v>
      </c>
      <c r="B72" s="16"/>
      <c r="C72" s="16" t="s">
        <v>89</v>
      </c>
      <c r="D72" s="16" t="s">
        <v>97</v>
      </c>
      <c r="E72" s="16" t="s">
        <v>19</v>
      </c>
      <c r="F72" s="63">
        <f>F73</f>
        <v>0</v>
      </c>
      <c r="G72" s="63">
        <f>G73</f>
        <v>0</v>
      </c>
      <c r="H72" s="63">
        <f>H73</f>
        <v>0</v>
      </c>
      <c r="I72" s="63" t="e">
        <f t="shared" si="4"/>
        <v>#DIV/0!</v>
      </c>
      <c r="J72" s="63" t="e">
        <f t="shared" si="5"/>
        <v>#DIV/0!</v>
      </c>
      <c r="K72" s="1"/>
    </row>
    <row r="73" spans="1:11" ht="33">
      <c r="A73" s="31" t="s">
        <v>50</v>
      </c>
      <c r="B73" s="16"/>
      <c r="C73" s="16" t="s">
        <v>89</v>
      </c>
      <c r="D73" s="16" t="s">
        <v>97</v>
      </c>
      <c r="E73" s="16" t="s">
        <v>53</v>
      </c>
      <c r="F73" s="63"/>
      <c r="G73" s="63"/>
      <c r="H73" s="63"/>
      <c r="I73" s="63" t="e">
        <f t="shared" si="4"/>
        <v>#DIV/0!</v>
      </c>
      <c r="J73" s="63" t="e">
        <f t="shared" si="5"/>
        <v>#DIV/0!</v>
      </c>
      <c r="K73" s="1"/>
    </row>
    <row r="74" spans="1:11" ht="34.5" customHeight="1">
      <c r="A74" s="31" t="s">
        <v>88</v>
      </c>
      <c r="B74" s="16"/>
      <c r="C74" s="16" t="s">
        <v>89</v>
      </c>
      <c r="D74" s="16" t="s">
        <v>98</v>
      </c>
      <c r="E74" s="16" t="s">
        <v>19</v>
      </c>
      <c r="F74" s="63">
        <f>F75</f>
        <v>0</v>
      </c>
      <c r="G74" s="63">
        <f>G75</f>
        <v>0</v>
      </c>
      <c r="H74" s="63">
        <f>H75</f>
        <v>0</v>
      </c>
      <c r="I74" s="63" t="e">
        <f t="shared" si="4"/>
        <v>#DIV/0!</v>
      </c>
      <c r="J74" s="63" t="e">
        <f t="shared" si="5"/>
        <v>#DIV/0!</v>
      </c>
      <c r="K74" s="1"/>
    </row>
    <row r="75" spans="1:11" ht="48.75" customHeight="1" thickBot="1">
      <c r="A75" s="31" t="s">
        <v>50</v>
      </c>
      <c r="B75" s="16"/>
      <c r="C75" s="16" t="s">
        <v>89</v>
      </c>
      <c r="D75" s="16" t="s">
        <v>98</v>
      </c>
      <c r="E75" s="16" t="s">
        <v>53</v>
      </c>
      <c r="F75" s="63"/>
      <c r="G75" s="63"/>
      <c r="H75" s="63"/>
      <c r="I75" s="63" t="e">
        <f t="shared" si="4"/>
        <v>#DIV/0!</v>
      </c>
      <c r="J75" s="63" t="e">
        <f t="shared" si="5"/>
        <v>#DIV/0!</v>
      </c>
      <c r="K75" s="1"/>
    </row>
    <row r="76" spans="1:11" ht="33.75" customHeight="1" thickBot="1">
      <c r="A76" s="58" t="s">
        <v>138</v>
      </c>
      <c r="B76" s="16"/>
      <c r="C76" s="16" t="s">
        <v>89</v>
      </c>
      <c r="D76" s="16" t="s">
        <v>137</v>
      </c>
      <c r="E76" s="16" t="s">
        <v>19</v>
      </c>
      <c r="F76" s="63">
        <f>F77</f>
        <v>0</v>
      </c>
      <c r="G76" s="63"/>
      <c r="H76" s="63"/>
      <c r="I76" s="63" t="e">
        <f t="shared" si="4"/>
        <v>#DIV/0!</v>
      </c>
      <c r="J76" s="63" t="e">
        <f t="shared" si="5"/>
        <v>#DIV/0!</v>
      </c>
      <c r="K76" s="1"/>
    </row>
    <row r="77" spans="1:11" ht="37.5" customHeight="1">
      <c r="A77" s="31" t="s">
        <v>50</v>
      </c>
      <c r="B77" s="16"/>
      <c r="C77" s="16" t="s">
        <v>89</v>
      </c>
      <c r="D77" s="16" t="s">
        <v>137</v>
      </c>
      <c r="E77" s="16" t="s">
        <v>53</v>
      </c>
      <c r="F77" s="63"/>
      <c r="G77" s="63"/>
      <c r="H77" s="63"/>
      <c r="I77" s="63" t="e">
        <f t="shared" si="4"/>
        <v>#DIV/0!</v>
      </c>
      <c r="J77" s="63" t="e">
        <f t="shared" si="5"/>
        <v>#DIV/0!</v>
      </c>
      <c r="K77" s="1"/>
    </row>
    <row r="78" spans="1:11" ht="30.75" customHeight="1">
      <c r="A78" s="45" t="s">
        <v>102</v>
      </c>
      <c r="B78" s="67"/>
      <c r="C78" s="67" t="s">
        <v>103</v>
      </c>
      <c r="D78" s="67" t="s">
        <v>20</v>
      </c>
      <c r="E78" s="67" t="s">
        <v>19</v>
      </c>
      <c r="F78" s="68">
        <f>F79+F88</f>
        <v>0</v>
      </c>
      <c r="G78" s="68">
        <f>G79+G88</f>
        <v>0</v>
      </c>
      <c r="H78" s="68">
        <f>H79+H88</f>
        <v>0</v>
      </c>
      <c r="I78" s="68" t="e">
        <f t="shared" si="4"/>
        <v>#DIV/0!</v>
      </c>
      <c r="J78" s="68" t="e">
        <f t="shared" si="5"/>
        <v>#DIV/0!</v>
      </c>
      <c r="K78" s="1"/>
    </row>
    <row r="79" spans="1:11" ht="15.75">
      <c r="A79" s="46" t="s">
        <v>14</v>
      </c>
      <c r="B79" s="14"/>
      <c r="C79" s="14" t="s">
        <v>28</v>
      </c>
      <c r="D79" s="14" t="s">
        <v>20</v>
      </c>
      <c r="E79" s="14" t="s">
        <v>19</v>
      </c>
      <c r="F79" s="62">
        <f>F80+F86</f>
        <v>0</v>
      </c>
      <c r="G79" s="62">
        <f>G80+G86</f>
        <v>0</v>
      </c>
      <c r="H79" s="62">
        <f>H80+H86</f>
        <v>0</v>
      </c>
      <c r="I79" s="62" t="e">
        <f t="shared" si="4"/>
        <v>#DIV/0!</v>
      </c>
      <c r="J79" s="62" t="e">
        <f t="shared" si="5"/>
        <v>#DIV/0!</v>
      </c>
      <c r="K79" s="1"/>
    </row>
    <row r="80" spans="1:11" ht="49.5">
      <c r="A80" s="31" t="s">
        <v>15</v>
      </c>
      <c r="B80" s="16"/>
      <c r="C80" s="16" t="s">
        <v>28</v>
      </c>
      <c r="D80" s="16" t="s">
        <v>45</v>
      </c>
      <c r="E80" s="69" t="s">
        <v>19</v>
      </c>
      <c r="F80" s="63">
        <f>F83+F85</f>
        <v>0</v>
      </c>
      <c r="G80" s="63">
        <f>G83+G85</f>
        <v>0</v>
      </c>
      <c r="H80" s="63">
        <f>H83+H85</f>
        <v>0</v>
      </c>
      <c r="I80" s="63" t="e">
        <f t="shared" si="4"/>
        <v>#DIV/0!</v>
      </c>
      <c r="J80" s="63" t="e">
        <f t="shared" si="5"/>
        <v>#DIV/0!</v>
      </c>
      <c r="K80" s="1"/>
    </row>
    <row r="81" spans="1:11" ht="31.5">
      <c r="A81" s="33" t="s">
        <v>104</v>
      </c>
      <c r="B81" s="16"/>
      <c r="C81" s="16" t="s">
        <v>28</v>
      </c>
      <c r="D81" s="16">
        <v>4409900</v>
      </c>
      <c r="E81" s="16" t="s">
        <v>19</v>
      </c>
      <c r="F81" s="63">
        <f>F85+F83</f>
        <v>0</v>
      </c>
      <c r="G81" s="63">
        <f>G85+G83</f>
        <v>0</v>
      </c>
      <c r="H81" s="63">
        <f>H85+H83</f>
        <v>0</v>
      </c>
      <c r="I81" s="63" t="e">
        <f t="shared" si="4"/>
        <v>#DIV/0!</v>
      </c>
      <c r="J81" s="63" t="e">
        <f t="shared" si="5"/>
        <v>#DIV/0!</v>
      </c>
      <c r="K81" s="1"/>
    </row>
    <row r="82" spans="1:11" ht="69" customHeight="1">
      <c r="A82" s="31" t="s">
        <v>105</v>
      </c>
      <c r="B82" s="16"/>
      <c r="C82" s="16" t="s">
        <v>28</v>
      </c>
      <c r="D82" s="16">
        <v>4409901</v>
      </c>
      <c r="E82" s="16" t="s">
        <v>19</v>
      </c>
      <c r="F82" s="63">
        <f>F83</f>
        <v>0</v>
      </c>
      <c r="G82" s="63">
        <f>G83</f>
        <v>0</v>
      </c>
      <c r="H82" s="63">
        <f>H83</f>
        <v>0</v>
      </c>
      <c r="I82" s="63" t="e">
        <f t="shared" si="4"/>
        <v>#DIV/0!</v>
      </c>
      <c r="J82" s="63" t="e">
        <f t="shared" si="5"/>
        <v>#DIV/0!</v>
      </c>
      <c r="K82" s="1"/>
    </row>
    <row r="83" spans="1:11" ht="33">
      <c r="A83" s="31" t="s">
        <v>106</v>
      </c>
      <c r="B83" s="16"/>
      <c r="C83" s="16" t="s">
        <v>28</v>
      </c>
      <c r="D83" s="16">
        <v>4409901</v>
      </c>
      <c r="E83" s="16" t="s">
        <v>117</v>
      </c>
      <c r="F83" s="63"/>
      <c r="G83" s="63"/>
      <c r="H83" s="63"/>
      <c r="I83" s="63" t="e">
        <f t="shared" si="4"/>
        <v>#DIV/0!</v>
      </c>
      <c r="J83" s="63" t="e">
        <f t="shared" si="5"/>
        <v>#DIV/0!</v>
      </c>
      <c r="K83" s="1"/>
    </row>
    <row r="84" spans="1:11" ht="66">
      <c r="A84" s="31" t="s">
        <v>107</v>
      </c>
      <c r="B84" s="16"/>
      <c r="C84" s="16" t="s">
        <v>28</v>
      </c>
      <c r="D84" s="16">
        <v>4409902</v>
      </c>
      <c r="E84" s="16" t="s">
        <v>19</v>
      </c>
      <c r="F84" s="63">
        <f>F85</f>
        <v>0</v>
      </c>
      <c r="G84" s="63">
        <f>G85</f>
        <v>0</v>
      </c>
      <c r="H84" s="63">
        <f>H85</f>
        <v>0</v>
      </c>
      <c r="I84" s="63" t="e">
        <f t="shared" si="4"/>
        <v>#DIV/0!</v>
      </c>
      <c r="J84" s="63" t="e">
        <f t="shared" si="5"/>
        <v>#DIV/0!</v>
      </c>
      <c r="K84" s="1"/>
    </row>
    <row r="85" spans="1:11" ht="33">
      <c r="A85" s="31" t="s">
        <v>106</v>
      </c>
      <c r="B85" s="16"/>
      <c r="C85" s="16" t="s">
        <v>28</v>
      </c>
      <c r="D85" s="16">
        <v>4409902</v>
      </c>
      <c r="E85" s="16" t="s">
        <v>117</v>
      </c>
      <c r="F85" s="63"/>
      <c r="G85" s="63"/>
      <c r="H85" s="63"/>
      <c r="I85" s="63" t="e">
        <f t="shared" si="4"/>
        <v>#DIV/0!</v>
      </c>
      <c r="J85" s="63" t="e">
        <f t="shared" si="5"/>
        <v>#DIV/0!</v>
      </c>
      <c r="K85" s="1"/>
    </row>
    <row r="86" spans="1:12" ht="47.25">
      <c r="A86" s="33" t="s">
        <v>108</v>
      </c>
      <c r="B86" s="16"/>
      <c r="C86" s="16" t="s">
        <v>28</v>
      </c>
      <c r="D86" s="16" t="s">
        <v>118</v>
      </c>
      <c r="E86" s="16" t="s">
        <v>19</v>
      </c>
      <c r="F86" s="63">
        <f>F87</f>
        <v>0</v>
      </c>
      <c r="G86" s="63">
        <f>G87</f>
        <v>0</v>
      </c>
      <c r="H86" s="63">
        <f>H87</f>
        <v>0</v>
      </c>
      <c r="I86" s="63" t="e">
        <f t="shared" si="4"/>
        <v>#DIV/0!</v>
      </c>
      <c r="J86" s="63" t="e">
        <f t="shared" si="5"/>
        <v>#DIV/0!</v>
      </c>
      <c r="K86" s="26"/>
      <c r="L86" s="8"/>
    </row>
    <row r="87" spans="1:10" ht="31.5">
      <c r="A87" s="33" t="s">
        <v>106</v>
      </c>
      <c r="B87" s="16"/>
      <c r="C87" s="16" t="s">
        <v>28</v>
      </c>
      <c r="D87" s="16" t="s">
        <v>118</v>
      </c>
      <c r="E87" s="16" t="s">
        <v>117</v>
      </c>
      <c r="F87" s="70"/>
      <c r="G87" s="70"/>
      <c r="H87" s="70"/>
      <c r="I87" s="63" t="e">
        <f t="shared" si="4"/>
        <v>#DIV/0!</v>
      </c>
      <c r="J87" s="63" t="e">
        <f t="shared" si="5"/>
        <v>#DIV/0!</v>
      </c>
    </row>
    <row r="88" spans="1:10" ht="31.5">
      <c r="A88" s="52" t="s">
        <v>131</v>
      </c>
      <c r="B88" s="71"/>
      <c r="C88" s="14" t="s">
        <v>119</v>
      </c>
      <c r="D88" s="14" t="s">
        <v>20</v>
      </c>
      <c r="E88" s="14" t="s">
        <v>19</v>
      </c>
      <c r="F88" s="78">
        <f>F90</f>
        <v>0</v>
      </c>
      <c r="G88" s="78">
        <f>G90</f>
        <v>0</v>
      </c>
      <c r="H88" s="78">
        <f>H90</f>
        <v>0</v>
      </c>
      <c r="I88" s="62" t="e">
        <f t="shared" si="4"/>
        <v>#DIV/0!</v>
      </c>
      <c r="J88" s="62" t="e">
        <f t="shared" si="5"/>
        <v>#DIV/0!</v>
      </c>
    </row>
    <row r="89" spans="1:10" ht="47.25">
      <c r="A89" s="33" t="s">
        <v>109</v>
      </c>
      <c r="B89" s="16"/>
      <c r="C89" s="16" t="s">
        <v>119</v>
      </c>
      <c r="D89" s="15">
        <v>4508500</v>
      </c>
      <c r="E89" s="16" t="s">
        <v>19</v>
      </c>
      <c r="F89" s="73">
        <f>F90</f>
        <v>0</v>
      </c>
      <c r="G89" s="73">
        <f>G90</f>
        <v>0</v>
      </c>
      <c r="H89" s="73">
        <f>H90</f>
        <v>0</v>
      </c>
      <c r="I89" s="63" t="e">
        <f t="shared" si="4"/>
        <v>#DIV/0!</v>
      </c>
      <c r="J89" s="63" t="e">
        <f t="shared" si="5"/>
        <v>#DIV/0!</v>
      </c>
    </row>
    <row r="90" spans="1:10" ht="33">
      <c r="A90" s="34" t="s">
        <v>50</v>
      </c>
      <c r="B90" s="16"/>
      <c r="C90" s="16" t="s">
        <v>119</v>
      </c>
      <c r="D90" s="15">
        <v>4508500</v>
      </c>
      <c r="E90" s="16" t="s">
        <v>53</v>
      </c>
      <c r="F90" s="70"/>
      <c r="G90" s="70"/>
      <c r="H90" s="70"/>
      <c r="I90" s="63" t="e">
        <f t="shared" si="4"/>
        <v>#DIV/0!</v>
      </c>
      <c r="J90" s="63" t="e">
        <f t="shared" si="5"/>
        <v>#DIV/0!</v>
      </c>
    </row>
    <row r="91" spans="1:10" ht="33">
      <c r="A91" s="45" t="s">
        <v>110</v>
      </c>
      <c r="B91" s="74"/>
      <c r="C91" s="67" t="s">
        <v>120</v>
      </c>
      <c r="D91" s="67" t="s">
        <v>20</v>
      </c>
      <c r="E91" s="67" t="s">
        <v>19</v>
      </c>
      <c r="F91" s="74">
        <f>F92</f>
        <v>0</v>
      </c>
      <c r="G91" s="74">
        <f>G92</f>
        <v>0</v>
      </c>
      <c r="H91" s="74">
        <f>H92</f>
        <v>0</v>
      </c>
      <c r="I91" s="68" t="e">
        <f t="shared" si="4"/>
        <v>#DIV/0!</v>
      </c>
      <c r="J91" s="68" t="e">
        <f t="shared" si="5"/>
        <v>#DIV/0!</v>
      </c>
    </row>
    <row r="92" spans="1:10" ht="16.5">
      <c r="A92" s="44" t="s">
        <v>111</v>
      </c>
      <c r="B92" s="75"/>
      <c r="C92" s="14" t="s">
        <v>121</v>
      </c>
      <c r="D92" s="14" t="s">
        <v>20</v>
      </c>
      <c r="E92" s="14" t="s">
        <v>19</v>
      </c>
      <c r="F92" s="75">
        <f>F95</f>
        <v>0</v>
      </c>
      <c r="G92" s="75">
        <f>G95</f>
        <v>0</v>
      </c>
      <c r="H92" s="75">
        <f>H95</f>
        <v>0</v>
      </c>
      <c r="I92" s="62" t="e">
        <f t="shared" si="4"/>
        <v>#DIV/0!</v>
      </c>
      <c r="J92" s="62" t="e">
        <f t="shared" si="5"/>
        <v>#DIV/0!</v>
      </c>
    </row>
    <row r="93" spans="1:10" ht="33">
      <c r="A93" s="31" t="s">
        <v>12</v>
      </c>
      <c r="B93" s="16"/>
      <c r="C93" s="16" t="s">
        <v>121</v>
      </c>
      <c r="D93" s="76">
        <v>5120000</v>
      </c>
      <c r="E93" s="16" t="s">
        <v>19</v>
      </c>
      <c r="F93" s="70">
        <f>F95</f>
        <v>0</v>
      </c>
      <c r="G93" s="70">
        <f>G95</f>
        <v>0</v>
      </c>
      <c r="H93" s="70">
        <f>H95</f>
        <v>0</v>
      </c>
      <c r="I93" s="63" t="e">
        <f t="shared" si="4"/>
        <v>#DIV/0!</v>
      </c>
      <c r="J93" s="63" t="e">
        <f t="shared" si="5"/>
        <v>#DIV/0!</v>
      </c>
    </row>
    <row r="94" spans="1:10" ht="49.5">
      <c r="A94" s="31" t="s">
        <v>112</v>
      </c>
      <c r="B94" s="16"/>
      <c r="C94" s="16" t="s">
        <v>121</v>
      </c>
      <c r="D94" s="16" t="s">
        <v>122</v>
      </c>
      <c r="E94" s="16" t="s">
        <v>19</v>
      </c>
      <c r="F94" s="70">
        <f>F95</f>
        <v>0</v>
      </c>
      <c r="G94" s="70">
        <f>G95</f>
        <v>0</v>
      </c>
      <c r="H94" s="70">
        <f>H95</f>
        <v>0</v>
      </c>
      <c r="I94" s="63" t="e">
        <f aca="true" t="shared" si="6" ref="I94:I102">H94/F94*100</f>
        <v>#DIV/0!</v>
      </c>
      <c r="J94" s="63" t="e">
        <f aca="true" t="shared" si="7" ref="J94:J102">H94/G94*100</f>
        <v>#DIV/0!</v>
      </c>
    </row>
    <row r="95" spans="1:10" ht="33">
      <c r="A95" s="31" t="s">
        <v>50</v>
      </c>
      <c r="B95" s="16"/>
      <c r="C95" s="16" t="s">
        <v>121</v>
      </c>
      <c r="D95" s="16" t="s">
        <v>122</v>
      </c>
      <c r="E95" s="16" t="s">
        <v>53</v>
      </c>
      <c r="F95" s="70"/>
      <c r="G95" s="70"/>
      <c r="H95" s="70"/>
      <c r="I95" s="63" t="e">
        <f t="shared" si="6"/>
        <v>#DIV/0!</v>
      </c>
      <c r="J95" s="63" t="e">
        <f t="shared" si="7"/>
        <v>#DIV/0!</v>
      </c>
    </row>
    <row r="96" spans="1:10" ht="16.5">
      <c r="A96" s="45" t="s">
        <v>113</v>
      </c>
      <c r="B96" s="77"/>
      <c r="C96" s="50" t="s">
        <v>123</v>
      </c>
      <c r="D96" s="50" t="s">
        <v>20</v>
      </c>
      <c r="E96" s="50" t="s">
        <v>19</v>
      </c>
      <c r="F96" s="77">
        <f aca="true" t="shared" si="8" ref="F96:H97">F97</f>
        <v>0</v>
      </c>
      <c r="G96" s="77">
        <f t="shared" si="8"/>
        <v>0</v>
      </c>
      <c r="H96" s="77">
        <f t="shared" si="8"/>
        <v>0</v>
      </c>
      <c r="I96" s="61" t="e">
        <f t="shared" si="6"/>
        <v>#DIV/0!</v>
      </c>
      <c r="J96" s="61" t="e">
        <f t="shared" si="7"/>
        <v>#DIV/0!</v>
      </c>
    </row>
    <row r="97" spans="1:10" ht="33">
      <c r="A97" s="44" t="s">
        <v>114</v>
      </c>
      <c r="B97" s="75"/>
      <c r="C97" s="14" t="s">
        <v>124</v>
      </c>
      <c r="D97" s="14" t="s">
        <v>20</v>
      </c>
      <c r="E97" s="14" t="s">
        <v>19</v>
      </c>
      <c r="F97" s="75">
        <f t="shared" si="8"/>
        <v>0</v>
      </c>
      <c r="G97" s="75">
        <f t="shared" si="8"/>
        <v>0</v>
      </c>
      <c r="H97" s="75">
        <f t="shared" si="8"/>
        <v>0</v>
      </c>
      <c r="I97" s="62" t="e">
        <f t="shared" si="6"/>
        <v>#DIV/0!</v>
      </c>
      <c r="J97" s="62" t="e">
        <f t="shared" si="7"/>
        <v>#DIV/0!</v>
      </c>
    </row>
    <row r="98" spans="1:10" ht="165">
      <c r="A98" s="31" t="s">
        <v>142</v>
      </c>
      <c r="B98" s="16"/>
      <c r="C98" s="16" t="s">
        <v>124</v>
      </c>
      <c r="D98" s="16" t="s">
        <v>125</v>
      </c>
      <c r="E98" s="16" t="s">
        <v>19</v>
      </c>
      <c r="F98" s="70">
        <f>F100+F102</f>
        <v>0</v>
      </c>
      <c r="G98" s="70">
        <f>G100+G102</f>
        <v>0</v>
      </c>
      <c r="H98" s="70">
        <f>H100+H102</f>
        <v>0</v>
      </c>
      <c r="I98" s="63" t="e">
        <f t="shared" si="6"/>
        <v>#DIV/0!</v>
      </c>
      <c r="J98" s="63" t="e">
        <f t="shared" si="7"/>
        <v>#DIV/0!</v>
      </c>
    </row>
    <row r="99" spans="1:10" ht="81.75">
      <c r="A99" s="31" t="s">
        <v>115</v>
      </c>
      <c r="B99" s="16"/>
      <c r="C99" s="16" t="s">
        <v>124</v>
      </c>
      <c r="D99" s="16" t="s">
        <v>126</v>
      </c>
      <c r="E99" s="16" t="s">
        <v>19</v>
      </c>
      <c r="F99" s="70">
        <f>F100</f>
        <v>0</v>
      </c>
      <c r="G99" s="70">
        <f>G100</f>
        <v>0</v>
      </c>
      <c r="H99" s="70">
        <f>H100</f>
        <v>0</v>
      </c>
      <c r="I99" s="63" t="e">
        <f t="shared" si="6"/>
        <v>#DIV/0!</v>
      </c>
      <c r="J99" s="63" t="e">
        <f t="shared" si="7"/>
        <v>#DIV/0!</v>
      </c>
    </row>
    <row r="100" spans="1:10" ht="16.5">
      <c r="A100" s="32" t="s">
        <v>114</v>
      </c>
      <c r="B100" s="16"/>
      <c r="C100" s="16" t="s">
        <v>124</v>
      </c>
      <c r="D100" s="16" t="s">
        <v>126</v>
      </c>
      <c r="E100" s="16" t="s">
        <v>127</v>
      </c>
      <c r="F100" s="70"/>
      <c r="G100" s="70"/>
      <c r="H100" s="70"/>
      <c r="I100" s="63" t="e">
        <f t="shared" si="6"/>
        <v>#DIV/0!</v>
      </c>
      <c r="J100" s="63" t="e">
        <f t="shared" si="7"/>
        <v>#DIV/0!</v>
      </c>
    </row>
    <row r="101" spans="1:10" ht="84.75" customHeight="1">
      <c r="A101" s="32" t="s">
        <v>116</v>
      </c>
      <c r="B101" s="16"/>
      <c r="C101" s="16" t="s">
        <v>124</v>
      </c>
      <c r="D101" s="16" t="s">
        <v>128</v>
      </c>
      <c r="E101" s="16" t="s">
        <v>19</v>
      </c>
      <c r="F101" s="70">
        <f>F102</f>
        <v>0</v>
      </c>
      <c r="G101" s="70">
        <f>G102</f>
        <v>0</v>
      </c>
      <c r="H101" s="70">
        <f>H102</f>
        <v>0</v>
      </c>
      <c r="I101" s="63" t="e">
        <f t="shared" si="6"/>
        <v>#DIV/0!</v>
      </c>
      <c r="J101" s="63" t="e">
        <f t="shared" si="7"/>
        <v>#DIV/0!</v>
      </c>
    </row>
    <row r="102" spans="1:10" ht="16.5">
      <c r="A102" s="32" t="s">
        <v>114</v>
      </c>
      <c r="B102" s="16"/>
      <c r="C102" s="16" t="s">
        <v>124</v>
      </c>
      <c r="D102" s="16" t="s">
        <v>128</v>
      </c>
      <c r="E102" s="16" t="s">
        <v>127</v>
      </c>
      <c r="F102" s="70"/>
      <c r="G102" s="70"/>
      <c r="H102" s="70"/>
      <c r="I102" s="63" t="e">
        <f t="shared" si="6"/>
        <v>#DIV/0!</v>
      </c>
      <c r="J102" s="63" t="e">
        <f t="shared" si="7"/>
        <v>#DIV/0!</v>
      </c>
    </row>
    <row r="103" spans="1:10" ht="16.5">
      <c r="A103" s="32"/>
      <c r="B103" s="70"/>
      <c r="C103" s="79"/>
      <c r="D103" s="79"/>
      <c r="E103" s="16"/>
      <c r="F103" s="70"/>
      <c r="G103" s="70"/>
      <c r="H103" s="70"/>
      <c r="I103" s="63"/>
      <c r="J103" s="63"/>
    </row>
    <row r="104" ht="12.75">
      <c r="E104" s="25"/>
    </row>
    <row r="105" ht="12.75">
      <c r="E105" s="25"/>
    </row>
    <row r="106" spans="1:5" ht="12.75">
      <c r="A106" t="s">
        <v>141</v>
      </c>
      <c r="E106" s="25"/>
    </row>
    <row r="107" ht="12.75">
      <c r="E107" s="25"/>
    </row>
    <row r="108" ht="12.75">
      <c r="E108" s="25"/>
    </row>
    <row r="109" ht="12.75">
      <c r="E109" s="25"/>
    </row>
    <row r="110" ht="12.75">
      <c r="E110" s="25"/>
    </row>
    <row r="111" ht="12.75">
      <c r="E111" s="25"/>
    </row>
    <row r="112" ht="12.75">
      <c r="E112" s="25"/>
    </row>
    <row r="113" ht="12.75">
      <c r="E113" s="25"/>
    </row>
    <row r="114" ht="12.75">
      <c r="E114" s="25"/>
    </row>
    <row r="115" ht="12.75">
      <c r="E115" s="25"/>
    </row>
    <row r="116" ht="12.75">
      <c r="E116" s="25"/>
    </row>
    <row r="117" ht="12.75">
      <c r="E117" s="25"/>
    </row>
    <row r="118" ht="12.75">
      <c r="E118" s="25"/>
    </row>
    <row r="119" ht="12.75">
      <c r="E119" s="25"/>
    </row>
    <row r="120" ht="12.75">
      <c r="E120" s="25"/>
    </row>
  </sheetData>
  <sheetProtection/>
  <mergeCells count="10">
    <mergeCell ref="A11:A12"/>
    <mergeCell ref="F11:F12"/>
    <mergeCell ref="B11:B12"/>
    <mergeCell ref="C11:C12"/>
    <mergeCell ref="D11:D12"/>
    <mergeCell ref="E11:E12"/>
    <mergeCell ref="H11:H12"/>
    <mergeCell ref="G11:G12"/>
    <mergeCell ref="I11:I12"/>
    <mergeCell ref="J11:J12"/>
  </mergeCells>
  <printOptions/>
  <pageMargins left="0.75" right="0.75" top="1" bottom="1" header="0.5" footer="0.5"/>
  <pageSetup horizontalDpi="600" verticalDpi="600" orientation="portrait" paperSize="9" scale="69" r:id="rId2"/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45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38.625" style="0" customWidth="1"/>
    <col min="2" max="2" width="7.25390625" style="0" customWidth="1"/>
    <col min="3" max="3" width="8.00390625" style="0" customWidth="1"/>
    <col min="4" max="4" width="11.00390625" style="0" customWidth="1"/>
    <col min="5" max="5" width="8.125" style="0" customWidth="1"/>
    <col min="6" max="6" width="11.25390625" style="0" customWidth="1"/>
    <col min="7" max="7" width="9.625" style="0" bestFit="1" customWidth="1"/>
    <col min="8" max="8" width="10.125" style="0" customWidth="1"/>
    <col min="9" max="9" width="9.875" style="0" customWidth="1"/>
    <col min="10" max="10" width="9.625" style="0" customWidth="1"/>
  </cols>
  <sheetData>
    <row r="2" spans="2:9" ht="15.75">
      <c r="B2" s="2" t="s">
        <v>280</v>
      </c>
      <c r="E2" s="9"/>
      <c r="F2" s="9"/>
      <c r="G2" s="9"/>
      <c r="H2" s="9"/>
      <c r="I2" s="9"/>
    </row>
    <row r="3" spans="2:9" ht="15.75">
      <c r="B3" s="2" t="s">
        <v>34</v>
      </c>
      <c r="C3" s="143" t="s">
        <v>159</v>
      </c>
      <c r="D3" s="143"/>
      <c r="E3" s="143"/>
      <c r="F3" s="143"/>
      <c r="G3" s="143"/>
      <c r="H3" s="143"/>
      <c r="I3" s="143"/>
    </row>
    <row r="4" spans="2:9" ht="15.75">
      <c r="B4" s="2" t="s">
        <v>35</v>
      </c>
      <c r="D4" t="s">
        <v>153</v>
      </c>
      <c r="E4" s="9"/>
      <c r="F4" s="9" t="s">
        <v>152</v>
      </c>
      <c r="G4" s="9"/>
      <c r="H4" s="9"/>
      <c r="I4" s="9"/>
    </row>
    <row r="5" spans="2:9" ht="15.75">
      <c r="B5" s="2" t="s">
        <v>151</v>
      </c>
      <c r="E5" s="141" t="s">
        <v>221</v>
      </c>
      <c r="F5" s="141"/>
      <c r="G5" s="141"/>
      <c r="H5" s="9"/>
      <c r="I5" s="9"/>
    </row>
    <row r="7" spans="2:7" ht="15.75">
      <c r="B7" s="4"/>
      <c r="C7" s="4"/>
      <c r="D7" s="3" t="s">
        <v>32</v>
      </c>
      <c r="E7" s="4"/>
      <c r="F7" s="4"/>
      <c r="G7" s="4"/>
    </row>
    <row r="8" spans="2:7" ht="15" customHeight="1">
      <c r="B8" s="4"/>
      <c r="C8" s="4"/>
      <c r="D8" s="3" t="s">
        <v>222</v>
      </c>
      <c r="E8" s="4"/>
      <c r="F8" s="4"/>
      <c r="G8" s="4"/>
    </row>
    <row r="9" spans="2:8" ht="15.75">
      <c r="B9" s="4"/>
      <c r="C9" s="4"/>
      <c r="D9" s="3" t="s">
        <v>36</v>
      </c>
      <c r="E9" s="4"/>
      <c r="F9" s="88" t="s">
        <v>154</v>
      </c>
      <c r="G9" s="88"/>
      <c r="H9" s="113" t="s">
        <v>155</v>
      </c>
    </row>
    <row r="10" ht="12.75">
      <c r="A10" s="55" t="s">
        <v>133</v>
      </c>
    </row>
    <row r="11" spans="1:10" ht="12.75">
      <c r="A11" s="139" t="s">
        <v>37</v>
      </c>
      <c r="B11" s="139" t="s">
        <v>0</v>
      </c>
      <c r="C11" s="139" t="s">
        <v>72</v>
      </c>
      <c r="D11" s="139" t="s">
        <v>1</v>
      </c>
      <c r="E11" s="139" t="s">
        <v>2</v>
      </c>
      <c r="F11" s="139" t="s">
        <v>215</v>
      </c>
      <c r="G11" s="139" t="s">
        <v>17</v>
      </c>
      <c r="H11" s="139" t="s">
        <v>216</v>
      </c>
      <c r="I11" s="139" t="s">
        <v>30</v>
      </c>
      <c r="J11" s="139" t="s">
        <v>31</v>
      </c>
    </row>
    <row r="12" spans="1:10" ht="40.5" customHeight="1">
      <c r="A12" s="142"/>
      <c r="B12" s="139"/>
      <c r="C12" s="139"/>
      <c r="D12" s="139"/>
      <c r="E12" s="139"/>
      <c r="F12" s="142"/>
      <c r="G12" s="142"/>
      <c r="H12" s="139"/>
      <c r="I12" s="142"/>
      <c r="J12" s="139"/>
    </row>
    <row r="13" spans="1:10" ht="12.75">
      <c r="A13" s="5">
        <v>1</v>
      </c>
      <c r="B13" s="6">
        <v>2</v>
      </c>
      <c r="C13" s="6">
        <v>3</v>
      </c>
      <c r="D13" s="6">
        <v>4</v>
      </c>
      <c r="E13" s="6">
        <v>5</v>
      </c>
      <c r="F13" s="5">
        <v>6</v>
      </c>
      <c r="G13" s="5">
        <v>7</v>
      </c>
      <c r="H13" s="6">
        <v>8</v>
      </c>
      <c r="I13" s="5">
        <v>9</v>
      </c>
      <c r="J13" s="6">
        <v>10</v>
      </c>
    </row>
    <row r="14" spans="1:10" ht="25.5">
      <c r="A14" s="7" t="s">
        <v>46</v>
      </c>
      <c r="B14" s="59" t="s">
        <v>140</v>
      </c>
      <c r="C14" s="59" t="s">
        <v>27</v>
      </c>
      <c r="D14" s="59" t="s">
        <v>20</v>
      </c>
      <c r="E14" s="59" t="s">
        <v>19</v>
      </c>
      <c r="F14" s="60">
        <v>3265.19</v>
      </c>
      <c r="G14" s="60">
        <f>G128</f>
        <v>9027.54</v>
      </c>
      <c r="H14" s="60">
        <f>H128</f>
        <v>8510.060000000001</v>
      </c>
      <c r="I14" s="60">
        <f aca="true" t="shared" si="0" ref="I14:I23">H14/F14*100</f>
        <v>260.62985614925935</v>
      </c>
      <c r="J14" s="60">
        <f aca="true" t="shared" si="1" ref="J14:J23">H14/G14*100</f>
        <v>94.26776286784661</v>
      </c>
    </row>
    <row r="15" spans="1:10" ht="14.25">
      <c r="A15" s="51" t="s">
        <v>51</v>
      </c>
      <c r="B15" s="50" t="s">
        <v>140</v>
      </c>
      <c r="C15" s="50" t="s">
        <v>55</v>
      </c>
      <c r="D15" s="50" t="s">
        <v>20</v>
      </c>
      <c r="E15" s="50" t="s">
        <v>19</v>
      </c>
      <c r="F15" s="61">
        <v>1643</v>
      </c>
      <c r="G15" s="61">
        <f>G16+G20+G25+G26+G32</f>
        <v>1921.08</v>
      </c>
      <c r="H15" s="61">
        <f>H16+H20+H25+H32</f>
        <v>1847.1299999999999</v>
      </c>
      <c r="I15" s="61">
        <f t="shared" si="0"/>
        <v>112.42422398052344</v>
      </c>
      <c r="J15" s="61">
        <f t="shared" si="1"/>
        <v>96.15060278593292</v>
      </c>
    </row>
    <row r="16" spans="1:10" ht="60">
      <c r="A16" s="35" t="s">
        <v>47</v>
      </c>
      <c r="B16" s="14" t="s">
        <v>140</v>
      </c>
      <c r="C16" s="14" t="s">
        <v>22</v>
      </c>
      <c r="D16" s="14" t="s">
        <v>20</v>
      </c>
      <c r="E16" s="14" t="s">
        <v>19</v>
      </c>
      <c r="F16" s="62">
        <f>F19</f>
        <v>692.7</v>
      </c>
      <c r="G16" s="62">
        <f>G19</f>
        <v>692.7</v>
      </c>
      <c r="H16" s="62">
        <f>H19</f>
        <v>692.7</v>
      </c>
      <c r="I16" s="62">
        <f t="shared" si="0"/>
        <v>100</v>
      </c>
      <c r="J16" s="62">
        <f t="shared" si="1"/>
        <v>100</v>
      </c>
    </row>
    <row r="17" spans="1:10" ht="75">
      <c r="A17" s="27" t="s">
        <v>48</v>
      </c>
      <c r="B17" s="16" t="s">
        <v>140</v>
      </c>
      <c r="C17" s="16" t="s">
        <v>22</v>
      </c>
      <c r="D17" s="16" t="s">
        <v>54</v>
      </c>
      <c r="E17" s="16" t="s">
        <v>19</v>
      </c>
      <c r="F17" s="63">
        <f>F19</f>
        <v>692.7</v>
      </c>
      <c r="G17" s="63">
        <f>G18</f>
        <v>692.7</v>
      </c>
      <c r="H17" s="63">
        <f>H18</f>
        <v>692.7</v>
      </c>
      <c r="I17" s="63">
        <f t="shared" si="0"/>
        <v>100</v>
      </c>
      <c r="J17" s="63">
        <f t="shared" si="1"/>
        <v>100</v>
      </c>
    </row>
    <row r="18" spans="1:10" ht="15">
      <c r="A18" s="27" t="s">
        <v>49</v>
      </c>
      <c r="B18" s="16" t="s">
        <v>140</v>
      </c>
      <c r="C18" s="16" t="s">
        <v>22</v>
      </c>
      <c r="D18" s="16" t="s">
        <v>52</v>
      </c>
      <c r="E18" s="16" t="s">
        <v>19</v>
      </c>
      <c r="F18" s="63">
        <f>F19</f>
        <v>692.7</v>
      </c>
      <c r="G18" s="63">
        <f>G19</f>
        <v>692.7</v>
      </c>
      <c r="H18" s="63">
        <f>H19</f>
        <v>692.7</v>
      </c>
      <c r="I18" s="63">
        <f t="shared" si="0"/>
        <v>100</v>
      </c>
      <c r="J18" s="63">
        <f t="shared" si="1"/>
        <v>100</v>
      </c>
    </row>
    <row r="19" spans="1:10" ht="90">
      <c r="A19" s="27" t="s">
        <v>230</v>
      </c>
      <c r="B19" s="16" t="s">
        <v>140</v>
      </c>
      <c r="C19" s="16" t="s">
        <v>22</v>
      </c>
      <c r="D19" s="16" t="s">
        <v>52</v>
      </c>
      <c r="E19" s="16" t="s">
        <v>228</v>
      </c>
      <c r="F19" s="63">
        <v>692.7</v>
      </c>
      <c r="G19" s="63">
        <v>692.7</v>
      </c>
      <c r="H19" s="63">
        <v>692.7</v>
      </c>
      <c r="I19" s="63">
        <f t="shared" si="0"/>
        <v>100</v>
      </c>
      <c r="J19" s="63">
        <f t="shared" si="1"/>
        <v>100</v>
      </c>
    </row>
    <row r="20" spans="1:10" ht="110.25">
      <c r="A20" s="37" t="s">
        <v>58</v>
      </c>
      <c r="B20" s="14" t="s">
        <v>140</v>
      </c>
      <c r="C20" s="14" t="s">
        <v>25</v>
      </c>
      <c r="D20" s="14" t="s">
        <v>20</v>
      </c>
      <c r="E20" s="14" t="s">
        <v>19</v>
      </c>
      <c r="F20" s="64">
        <f>F23</f>
        <v>780.3</v>
      </c>
      <c r="G20" s="64">
        <f>G21</f>
        <v>780.3</v>
      </c>
      <c r="H20" s="64">
        <f>H21</f>
        <v>773.15</v>
      </c>
      <c r="I20" s="62">
        <f t="shared" si="0"/>
        <v>99.08368576188646</v>
      </c>
      <c r="J20" s="62">
        <f t="shared" si="1"/>
        <v>99.08368576188646</v>
      </c>
    </row>
    <row r="21" spans="1:10" ht="78.75">
      <c r="A21" s="28" t="s">
        <v>56</v>
      </c>
      <c r="B21" s="16" t="s">
        <v>140</v>
      </c>
      <c r="C21" s="16" t="s">
        <v>25</v>
      </c>
      <c r="D21" s="16" t="s">
        <v>54</v>
      </c>
      <c r="E21" s="16" t="s">
        <v>19</v>
      </c>
      <c r="F21" s="15">
        <f>F23</f>
        <v>780.3</v>
      </c>
      <c r="G21" s="15">
        <f>G22</f>
        <v>780.3</v>
      </c>
      <c r="H21" s="15">
        <f>H23</f>
        <v>773.15</v>
      </c>
      <c r="I21" s="63">
        <f t="shared" si="0"/>
        <v>99.08368576188646</v>
      </c>
      <c r="J21" s="63">
        <f t="shared" si="1"/>
        <v>99.08368576188646</v>
      </c>
    </row>
    <row r="22" spans="1:10" ht="15.75">
      <c r="A22" s="28" t="s">
        <v>5</v>
      </c>
      <c r="B22" s="16" t="s">
        <v>140</v>
      </c>
      <c r="C22" s="16" t="s">
        <v>25</v>
      </c>
      <c r="D22" s="16" t="s">
        <v>57</v>
      </c>
      <c r="E22" s="16" t="s">
        <v>19</v>
      </c>
      <c r="F22" s="15">
        <f>F23</f>
        <v>780.3</v>
      </c>
      <c r="G22" s="15">
        <f>G23</f>
        <v>780.3</v>
      </c>
      <c r="H22" s="15">
        <v>773.15</v>
      </c>
      <c r="I22" s="63">
        <f t="shared" si="0"/>
        <v>99.08368576188646</v>
      </c>
      <c r="J22" s="63">
        <f t="shared" si="1"/>
        <v>99.08368576188646</v>
      </c>
    </row>
    <row r="23" spans="1:10" ht="110.25">
      <c r="A23" s="102" t="s">
        <v>230</v>
      </c>
      <c r="B23" s="16" t="s">
        <v>140</v>
      </c>
      <c r="C23" s="16" t="s">
        <v>25</v>
      </c>
      <c r="D23" s="16" t="s">
        <v>57</v>
      </c>
      <c r="E23" s="16" t="s">
        <v>228</v>
      </c>
      <c r="F23" s="15">
        <v>780.3</v>
      </c>
      <c r="G23" s="15">
        <v>780.3</v>
      </c>
      <c r="H23" s="65">
        <v>773.15</v>
      </c>
      <c r="I23" s="63">
        <f t="shared" si="0"/>
        <v>99.08368576188646</v>
      </c>
      <c r="J23" s="63">
        <f t="shared" si="1"/>
        <v>99.08368576188646</v>
      </c>
    </row>
    <row r="24" spans="1:10" ht="78.75">
      <c r="A24" s="28" t="s">
        <v>168</v>
      </c>
      <c r="B24" s="16" t="s">
        <v>140</v>
      </c>
      <c r="C24" s="16" t="s">
        <v>160</v>
      </c>
      <c r="D24" s="16" t="s">
        <v>126</v>
      </c>
      <c r="E24" s="16" t="s">
        <v>19</v>
      </c>
      <c r="F24" s="22" t="s">
        <v>223</v>
      </c>
      <c r="G24" s="65">
        <v>87.71</v>
      </c>
      <c r="H24" s="65">
        <v>87.71</v>
      </c>
      <c r="I24" s="63">
        <v>146.1</v>
      </c>
      <c r="J24" s="63">
        <v>100</v>
      </c>
    </row>
    <row r="25" spans="1:10" ht="15.75">
      <c r="A25" s="28" t="s">
        <v>114</v>
      </c>
      <c r="B25" s="16" t="s">
        <v>140</v>
      </c>
      <c r="C25" s="16" t="s">
        <v>160</v>
      </c>
      <c r="D25" s="16" t="s">
        <v>126</v>
      </c>
      <c r="E25" s="16" t="s">
        <v>127</v>
      </c>
      <c r="F25" s="22" t="s">
        <v>223</v>
      </c>
      <c r="G25" s="65">
        <v>87.71</v>
      </c>
      <c r="H25" s="65">
        <v>87.71</v>
      </c>
      <c r="I25" s="63">
        <v>146.1</v>
      </c>
      <c r="J25" s="63">
        <v>100</v>
      </c>
    </row>
    <row r="26" spans="1:10" ht="15.75">
      <c r="A26" s="38" t="s">
        <v>13</v>
      </c>
      <c r="B26" s="14" t="s">
        <v>140</v>
      </c>
      <c r="C26" s="14" t="s">
        <v>161</v>
      </c>
      <c r="D26" s="14" t="s">
        <v>20</v>
      </c>
      <c r="E26" s="14" t="s">
        <v>19</v>
      </c>
      <c r="F26" s="62">
        <f>F29+F31</f>
        <v>4</v>
      </c>
      <c r="G26" s="62">
        <f>G29+G31</f>
        <v>4</v>
      </c>
      <c r="H26" s="62">
        <f>H29+H31</f>
        <v>0</v>
      </c>
      <c r="I26" s="62">
        <f aca="true" t="shared" si="2" ref="I26:I35">H26/F26*100</f>
        <v>0</v>
      </c>
      <c r="J26" s="62">
        <f aca="true" t="shared" si="3" ref="J26:J35">H26/G26*100</f>
        <v>0</v>
      </c>
    </row>
    <row r="27" spans="1:10" ht="31.5">
      <c r="A27" s="11" t="s">
        <v>60</v>
      </c>
      <c r="B27" s="16" t="s">
        <v>140</v>
      </c>
      <c r="C27" s="19" t="s">
        <v>161</v>
      </c>
      <c r="D27" s="19" t="s">
        <v>224</v>
      </c>
      <c r="E27" s="19" t="s">
        <v>19</v>
      </c>
      <c r="F27" s="66">
        <v>2</v>
      </c>
      <c r="G27" s="66">
        <v>2</v>
      </c>
      <c r="H27" s="66">
        <f>H29</f>
        <v>0</v>
      </c>
      <c r="I27" s="63">
        <f t="shared" si="2"/>
        <v>0</v>
      </c>
      <c r="J27" s="63">
        <f t="shared" si="3"/>
        <v>0</v>
      </c>
    </row>
    <row r="28" spans="1:10" ht="31.5">
      <c r="A28" s="12" t="s">
        <v>62</v>
      </c>
      <c r="B28" s="16" t="s">
        <v>140</v>
      </c>
      <c r="C28" s="19" t="s">
        <v>161</v>
      </c>
      <c r="D28" s="19" t="s">
        <v>224</v>
      </c>
      <c r="E28" s="19" t="s">
        <v>225</v>
      </c>
      <c r="F28" s="66">
        <v>2</v>
      </c>
      <c r="G28" s="66">
        <v>2</v>
      </c>
      <c r="H28" s="66">
        <f>H29</f>
        <v>0</v>
      </c>
      <c r="I28" s="63">
        <f t="shared" si="2"/>
        <v>0</v>
      </c>
      <c r="J28" s="63">
        <f t="shared" si="3"/>
        <v>0</v>
      </c>
    </row>
    <row r="29" spans="1:10" ht="15.75">
      <c r="A29" s="11" t="s">
        <v>229</v>
      </c>
      <c r="B29" s="16" t="s">
        <v>140</v>
      </c>
      <c r="C29" s="19" t="s">
        <v>161</v>
      </c>
      <c r="D29" s="19" t="s">
        <v>224</v>
      </c>
      <c r="E29" s="19" t="s">
        <v>225</v>
      </c>
      <c r="F29" s="66">
        <v>2</v>
      </c>
      <c r="G29" s="16" t="s">
        <v>166</v>
      </c>
      <c r="H29" s="65"/>
      <c r="I29" s="63">
        <f t="shared" si="2"/>
        <v>0</v>
      </c>
      <c r="J29" s="63">
        <f t="shared" si="3"/>
        <v>0</v>
      </c>
    </row>
    <row r="30" spans="1:10" ht="31.5">
      <c r="A30" s="12" t="s">
        <v>70</v>
      </c>
      <c r="B30" s="16" t="s">
        <v>140</v>
      </c>
      <c r="C30" s="19" t="s">
        <v>161</v>
      </c>
      <c r="D30" s="19" t="s">
        <v>226</v>
      </c>
      <c r="E30" s="19" t="s">
        <v>19</v>
      </c>
      <c r="F30" s="66">
        <v>2</v>
      </c>
      <c r="G30" s="66">
        <v>2</v>
      </c>
      <c r="H30" s="66">
        <f>H31</f>
        <v>0</v>
      </c>
      <c r="I30" s="63">
        <f t="shared" si="2"/>
        <v>0</v>
      </c>
      <c r="J30" s="63">
        <f t="shared" si="3"/>
        <v>0</v>
      </c>
    </row>
    <row r="31" spans="1:10" ht="15.75">
      <c r="A31" s="11" t="s">
        <v>229</v>
      </c>
      <c r="B31" s="16" t="s">
        <v>140</v>
      </c>
      <c r="C31" s="19" t="s">
        <v>161</v>
      </c>
      <c r="D31" s="19" t="s">
        <v>226</v>
      </c>
      <c r="E31" s="19" t="s">
        <v>225</v>
      </c>
      <c r="F31" s="66">
        <v>2</v>
      </c>
      <c r="G31" s="16" t="s">
        <v>166</v>
      </c>
      <c r="H31" s="65"/>
      <c r="I31" s="63">
        <f t="shared" si="2"/>
        <v>0</v>
      </c>
      <c r="J31" s="63">
        <f t="shared" si="3"/>
        <v>0</v>
      </c>
    </row>
    <row r="32" spans="1:10" ht="31.5">
      <c r="A32" s="39" t="s">
        <v>4</v>
      </c>
      <c r="B32" s="14" t="s">
        <v>140</v>
      </c>
      <c r="C32" s="14" t="s">
        <v>162</v>
      </c>
      <c r="D32" s="14" t="s">
        <v>20</v>
      </c>
      <c r="E32" s="14" t="s">
        <v>19</v>
      </c>
      <c r="F32" s="62">
        <f>F33+F38</f>
        <v>106</v>
      </c>
      <c r="G32" s="62">
        <f>G33+G38+G36</f>
        <v>356.37</v>
      </c>
      <c r="H32" s="62">
        <f>H33+H39+H41+H43</f>
        <v>293.57</v>
      </c>
      <c r="I32" s="62">
        <f t="shared" si="2"/>
        <v>276.95283018867923</v>
      </c>
      <c r="J32" s="62">
        <f t="shared" si="3"/>
        <v>82.37786570137779</v>
      </c>
    </row>
    <row r="33" spans="1:10" ht="63">
      <c r="A33" s="18" t="s">
        <v>6</v>
      </c>
      <c r="B33" s="16" t="s">
        <v>140</v>
      </c>
      <c r="C33" s="19" t="s">
        <v>162</v>
      </c>
      <c r="D33" s="19" t="s">
        <v>74</v>
      </c>
      <c r="E33" s="19" t="s">
        <v>19</v>
      </c>
      <c r="F33" s="20">
        <f>F35</f>
        <v>40</v>
      </c>
      <c r="G33" s="20">
        <f>G35</f>
        <v>258</v>
      </c>
      <c r="H33" s="20">
        <f>H35</f>
        <v>196.34</v>
      </c>
      <c r="I33" s="63">
        <f t="shared" si="2"/>
        <v>490.85</v>
      </c>
      <c r="J33" s="63">
        <f t="shared" si="3"/>
        <v>76.10077519379846</v>
      </c>
    </row>
    <row r="34" spans="1:10" ht="63">
      <c r="A34" s="18" t="s">
        <v>7</v>
      </c>
      <c r="B34" s="16" t="s">
        <v>140</v>
      </c>
      <c r="C34" s="19" t="s">
        <v>162</v>
      </c>
      <c r="D34" s="19" t="s">
        <v>74</v>
      </c>
      <c r="E34" s="19" t="s">
        <v>19</v>
      </c>
      <c r="F34" s="20">
        <f>F35</f>
        <v>40</v>
      </c>
      <c r="G34" s="20">
        <f>G35</f>
        <v>258</v>
      </c>
      <c r="H34" s="20">
        <f>H35</f>
        <v>196.34</v>
      </c>
      <c r="I34" s="63">
        <f t="shared" si="2"/>
        <v>490.85</v>
      </c>
      <c r="J34" s="63">
        <f t="shared" si="3"/>
        <v>76.10077519379846</v>
      </c>
    </row>
    <row r="35" spans="1:10" ht="30">
      <c r="A35" s="27" t="s">
        <v>231</v>
      </c>
      <c r="B35" s="16" t="s">
        <v>140</v>
      </c>
      <c r="C35" s="19" t="s">
        <v>162</v>
      </c>
      <c r="D35" s="16" t="s">
        <v>74</v>
      </c>
      <c r="E35" s="16" t="s">
        <v>232</v>
      </c>
      <c r="F35" s="17">
        <v>40</v>
      </c>
      <c r="G35" s="63">
        <v>258</v>
      </c>
      <c r="H35" s="63">
        <v>196.34</v>
      </c>
      <c r="I35" s="63">
        <f t="shared" si="2"/>
        <v>490.85</v>
      </c>
      <c r="J35" s="63">
        <f t="shared" si="3"/>
        <v>76.10077519379846</v>
      </c>
    </row>
    <row r="36" spans="1:10" ht="47.25">
      <c r="A36" s="24" t="s">
        <v>204</v>
      </c>
      <c r="B36" s="23" t="s">
        <v>205</v>
      </c>
      <c r="C36" s="23" t="s">
        <v>66</v>
      </c>
      <c r="D36" s="98" t="s">
        <v>206</v>
      </c>
      <c r="E36" s="98" t="s">
        <v>19</v>
      </c>
      <c r="F36" s="19"/>
      <c r="G36" s="63">
        <f>G37</f>
        <v>1</v>
      </c>
      <c r="H36" s="63"/>
      <c r="I36" s="63"/>
      <c r="J36" s="63"/>
    </row>
    <row r="37" spans="1:10" ht="31.5">
      <c r="A37" s="102" t="s">
        <v>234</v>
      </c>
      <c r="B37" s="23" t="s">
        <v>140</v>
      </c>
      <c r="C37" s="23" t="s">
        <v>66</v>
      </c>
      <c r="D37" s="98" t="s">
        <v>206</v>
      </c>
      <c r="E37" s="98" t="s">
        <v>233</v>
      </c>
      <c r="F37" s="19"/>
      <c r="G37" s="63">
        <v>1</v>
      </c>
      <c r="H37" s="63"/>
      <c r="I37" s="63"/>
      <c r="J37" s="63"/>
    </row>
    <row r="38" spans="1:10" ht="31.5">
      <c r="A38" s="24" t="s">
        <v>169</v>
      </c>
      <c r="B38" s="23" t="s">
        <v>140</v>
      </c>
      <c r="C38" s="114" t="s">
        <v>162</v>
      </c>
      <c r="D38" s="23" t="s">
        <v>171</v>
      </c>
      <c r="E38" s="114" t="s">
        <v>19</v>
      </c>
      <c r="F38" s="17">
        <v>66</v>
      </c>
      <c r="G38" s="63">
        <f>G39+G41+G43</f>
        <v>97.37</v>
      </c>
      <c r="H38" s="63">
        <v>319</v>
      </c>
      <c r="I38" s="63">
        <v>72.2</v>
      </c>
      <c r="J38" s="63">
        <v>98.4</v>
      </c>
    </row>
    <row r="39" spans="1:10" ht="126">
      <c r="A39" s="24" t="s">
        <v>189</v>
      </c>
      <c r="B39" s="23" t="s">
        <v>140</v>
      </c>
      <c r="C39" s="23" t="s">
        <v>162</v>
      </c>
      <c r="D39" s="98" t="s">
        <v>235</v>
      </c>
      <c r="E39" s="98" t="s">
        <v>19</v>
      </c>
      <c r="F39" s="19"/>
      <c r="G39" s="99">
        <f>G40</f>
        <v>44</v>
      </c>
      <c r="H39" s="100">
        <f>H40</f>
        <v>43.99</v>
      </c>
      <c r="I39" s="99">
        <v>100</v>
      </c>
      <c r="J39" s="100">
        <v>100</v>
      </c>
    </row>
    <row r="40" spans="1:10" ht="30">
      <c r="A40" s="27" t="s">
        <v>231</v>
      </c>
      <c r="B40" s="23" t="s">
        <v>140</v>
      </c>
      <c r="C40" s="23" t="s">
        <v>162</v>
      </c>
      <c r="D40" s="98" t="s">
        <v>235</v>
      </c>
      <c r="E40" s="98" t="s">
        <v>232</v>
      </c>
      <c r="F40" s="19"/>
      <c r="G40" s="99">
        <v>44</v>
      </c>
      <c r="H40" s="100">
        <v>43.99</v>
      </c>
      <c r="I40" s="99">
        <v>100</v>
      </c>
      <c r="J40" s="100">
        <v>100</v>
      </c>
    </row>
    <row r="41" spans="1:10" ht="94.5">
      <c r="A41" s="18" t="s">
        <v>170</v>
      </c>
      <c r="B41" s="23" t="s">
        <v>140</v>
      </c>
      <c r="C41" s="23" t="s">
        <v>162</v>
      </c>
      <c r="D41" s="23" t="s">
        <v>236</v>
      </c>
      <c r="E41" s="23" t="s">
        <v>19</v>
      </c>
      <c r="F41" s="23" t="s">
        <v>202</v>
      </c>
      <c r="G41" s="66">
        <f>G42</f>
        <v>0</v>
      </c>
      <c r="H41" s="66">
        <f>H42</f>
        <v>0</v>
      </c>
      <c r="I41" s="66">
        <v>100</v>
      </c>
      <c r="J41" s="66">
        <v>100</v>
      </c>
    </row>
    <row r="42" spans="1:10" ht="30">
      <c r="A42" s="27" t="s">
        <v>231</v>
      </c>
      <c r="B42" s="23" t="s">
        <v>140</v>
      </c>
      <c r="C42" s="22" t="s">
        <v>162</v>
      </c>
      <c r="D42" s="23" t="s">
        <v>236</v>
      </c>
      <c r="E42" s="22" t="s">
        <v>232</v>
      </c>
      <c r="F42" s="23" t="s">
        <v>202</v>
      </c>
      <c r="G42" s="63"/>
      <c r="H42" s="63"/>
      <c r="I42" s="63">
        <v>100</v>
      </c>
      <c r="J42" s="63">
        <v>100</v>
      </c>
    </row>
    <row r="43" spans="1:10" ht="110.25">
      <c r="A43" s="24" t="s">
        <v>190</v>
      </c>
      <c r="B43" s="23" t="s">
        <v>140</v>
      </c>
      <c r="C43" s="23" t="s">
        <v>162</v>
      </c>
      <c r="D43" s="23" t="s">
        <v>227</v>
      </c>
      <c r="E43" s="98" t="s">
        <v>19</v>
      </c>
      <c r="F43" s="23" t="s">
        <v>237</v>
      </c>
      <c r="G43" s="63">
        <f>G44</f>
        <v>53.37</v>
      </c>
      <c r="H43" s="63">
        <f>H44</f>
        <v>53.24</v>
      </c>
      <c r="I43" s="63">
        <v>95.6</v>
      </c>
      <c r="J43" s="63">
        <v>94.5</v>
      </c>
    </row>
    <row r="44" spans="1:10" ht="30">
      <c r="A44" s="27" t="s">
        <v>231</v>
      </c>
      <c r="B44" s="23" t="s">
        <v>140</v>
      </c>
      <c r="C44" s="23" t="s">
        <v>162</v>
      </c>
      <c r="D44" s="23" t="s">
        <v>227</v>
      </c>
      <c r="E44" s="98" t="s">
        <v>232</v>
      </c>
      <c r="F44" s="23" t="s">
        <v>237</v>
      </c>
      <c r="G44" s="63">
        <v>53.37</v>
      </c>
      <c r="H44" s="63">
        <v>53.24</v>
      </c>
      <c r="I44" s="63">
        <v>95.6</v>
      </c>
      <c r="J44" s="63">
        <v>94.5</v>
      </c>
    </row>
    <row r="45" spans="1:10" ht="15.75">
      <c r="A45" s="49" t="s">
        <v>8</v>
      </c>
      <c r="B45" s="50" t="s">
        <v>140</v>
      </c>
      <c r="C45" s="50" t="s">
        <v>26</v>
      </c>
      <c r="D45" s="50" t="s">
        <v>20</v>
      </c>
      <c r="E45" s="50" t="s">
        <v>19</v>
      </c>
      <c r="F45" s="61">
        <f>F49</f>
        <v>95.19</v>
      </c>
      <c r="G45" s="61">
        <f>G49</f>
        <v>95.92</v>
      </c>
      <c r="H45" s="61">
        <f>H49</f>
        <v>95.92</v>
      </c>
      <c r="I45" s="61">
        <f>H45/F45*100</f>
        <v>100.76688727807543</v>
      </c>
      <c r="J45" s="61">
        <f>H45/G45*100</f>
        <v>100</v>
      </c>
    </row>
    <row r="46" spans="1:10" ht="33">
      <c r="A46" s="53" t="s">
        <v>76</v>
      </c>
      <c r="B46" s="14" t="s">
        <v>140</v>
      </c>
      <c r="C46" s="14" t="s">
        <v>75</v>
      </c>
      <c r="D46" s="14" t="s">
        <v>20</v>
      </c>
      <c r="E46" s="14" t="s">
        <v>19</v>
      </c>
      <c r="F46" s="62">
        <f>F49</f>
        <v>95.19</v>
      </c>
      <c r="G46" s="62">
        <f>G49</f>
        <v>95.92</v>
      </c>
      <c r="H46" s="62">
        <f>H49</f>
        <v>95.92</v>
      </c>
      <c r="I46" s="62">
        <f>H46/F46*100</f>
        <v>100.76688727807543</v>
      </c>
      <c r="J46" s="62">
        <f>H46/G46*100</f>
        <v>100</v>
      </c>
    </row>
    <row r="47" spans="1:10" ht="33">
      <c r="A47" s="29" t="s">
        <v>3</v>
      </c>
      <c r="B47" s="16" t="s">
        <v>140</v>
      </c>
      <c r="C47" s="16" t="s">
        <v>75</v>
      </c>
      <c r="D47" s="21" t="s">
        <v>23</v>
      </c>
      <c r="E47" s="22" t="s">
        <v>19</v>
      </c>
      <c r="F47" s="63">
        <f>F49</f>
        <v>95.19</v>
      </c>
      <c r="G47" s="63">
        <f>G49</f>
        <v>95.92</v>
      </c>
      <c r="H47" s="63">
        <f>H49</f>
        <v>95.92</v>
      </c>
      <c r="I47" s="63">
        <f>H47/F47*100</f>
        <v>100.76688727807543</v>
      </c>
      <c r="J47" s="63">
        <f>H47/G47*100</f>
        <v>100</v>
      </c>
    </row>
    <row r="48" spans="1:10" ht="66">
      <c r="A48" s="29" t="s">
        <v>40</v>
      </c>
      <c r="B48" s="16" t="s">
        <v>140</v>
      </c>
      <c r="C48" s="16" t="s">
        <v>75</v>
      </c>
      <c r="D48" s="21" t="s">
        <v>77</v>
      </c>
      <c r="E48" s="22" t="s">
        <v>19</v>
      </c>
      <c r="F48" s="63">
        <f>F49</f>
        <v>95.19</v>
      </c>
      <c r="G48" s="63">
        <f>G49</f>
        <v>95.92</v>
      </c>
      <c r="H48" s="63">
        <f>H49</f>
        <v>95.92</v>
      </c>
      <c r="I48" s="63">
        <f>H48/F48*100</f>
        <v>100.76688727807543</v>
      </c>
      <c r="J48" s="63">
        <f>H48/G48*100</f>
        <v>100</v>
      </c>
    </row>
    <row r="49" spans="1:10" ht="110.25">
      <c r="A49" s="102" t="s">
        <v>230</v>
      </c>
      <c r="B49" s="16" t="s">
        <v>140</v>
      </c>
      <c r="C49" s="16" t="s">
        <v>75</v>
      </c>
      <c r="D49" s="21" t="s">
        <v>77</v>
      </c>
      <c r="E49" s="22" t="s">
        <v>228</v>
      </c>
      <c r="F49" s="63">
        <v>95.19</v>
      </c>
      <c r="G49" s="63">
        <v>95.92</v>
      </c>
      <c r="H49" s="63">
        <v>95.92</v>
      </c>
      <c r="I49" s="63">
        <f>H49/F49*100</f>
        <v>100.76688727807543</v>
      </c>
      <c r="J49" s="63">
        <f>H49/G49*100</f>
        <v>100</v>
      </c>
    </row>
    <row r="50" spans="1:10" ht="63">
      <c r="A50" s="101" t="s">
        <v>172</v>
      </c>
      <c r="B50" s="101">
        <v>828</v>
      </c>
      <c r="C50" s="103" t="s">
        <v>176</v>
      </c>
      <c r="D50" s="103" t="s">
        <v>20</v>
      </c>
      <c r="E50" s="103" t="s">
        <v>19</v>
      </c>
      <c r="F50" s="101" t="str">
        <f aca="true" t="shared" si="4" ref="F50:H51">F51</f>
        <v>30</v>
      </c>
      <c r="G50" s="103" t="str">
        <f t="shared" si="4"/>
        <v>23,22</v>
      </c>
      <c r="H50" s="101">
        <f t="shared" si="4"/>
        <v>23.22</v>
      </c>
      <c r="I50" s="101">
        <v>492.7</v>
      </c>
      <c r="J50" s="101">
        <v>99.05</v>
      </c>
    </row>
    <row r="51" spans="1:10" ht="63">
      <c r="A51" s="117" t="s">
        <v>173</v>
      </c>
      <c r="B51" s="117">
        <v>828</v>
      </c>
      <c r="C51" s="125" t="s">
        <v>177</v>
      </c>
      <c r="D51" s="125" t="s">
        <v>20</v>
      </c>
      <c r="E51" s="125" t="s">
        <v>19</v>
      </c>
      <c r="F51" s="125" t="str">
        <f t="shared" si="4"/>
        <v>30</v>
      </c>
      <c r="G51" s="125" t="str">
        <f t="shared" si="4"/>
        <v>23,22</v>
      </c>
      <c r="H51" s="117">
        <f t="shared" si="4"/>
        <v>23.22</v>
      </c>
      <c r="I51" s="117">
        <v>492.7</v>
      </c>
      <c r="J51" s="117">
        <v>99.05</v>
      </c>
    </row>
    <row r="52" spans="1:10" ht="82.5" customHeight="1">
      <c r="A52" s="102" t="s">
        <v>174</v>
      </c>
      <c r="B52" s="104">
        <v>828</v>
      </c>
      <c r="C52" s="105" t="s">
        <v>177</v>
      </c>
      <c r="D52" s="105" t="s">
        <v>178</v>
      </c>
      <c r="E52" s="105" t="s">
        <v>19</v>
      </c>
      <c r="F52" s="105" t="str">
        <f>F53</f>
        <v>30</v>
      </c>
      <c r="G52" s="105" t="s">
        <v>239</v>
      </c>
      <c r="H52" s="104">
        <f>H53</f>
        <v>23.22</v>
      </c>
      <c r="I52" s="102">
        <v>492.7</v>
      </c>
      <c r="J52" s="102">
        <v>99.05</v>
      </c>
    </row>
    <row r="53" spans="1:10" ht="69.75" customHeight="1">
      <c r="A53" s="102" t="s">
        <v>175</v>
      </c>
      <c r="B53" s="104">
        <v>828</v>
      </c>
      <c r="C53" s="105" t="s">
        <v>177</v>
      </c>
      <c r="D53" s="105" t="s">
        <v>178</v>
      </c>
      <c r="E53" s="105" t="s">
        <v>19</v>
      </c>
      <c r="F53" s="105" t="str">
        <f>F54</f>
        <v>30</v>
      </c>
      <c r="G53" s="105" t="s">
        <v>239</v>
      </c>
      <c r="H53" s="104">
        <f>H54</f>
        <v>23.22</v>
      </c>
      <c r="I53" s="102">
        <v>492.7</v>
      </c>
      <c r="J53" s="102">
        <v>99.05</v>
      </c>
    </row>
    <row r="54" spans="1:10" ht="30">
      <c r="A54" s="27" t="s">
        <v>231</v>
      </c>
      <c r="B54" s="104">
        <v>828</v>
      </c>
      <c r="C54" s="105" t="s">
        <v>177</v>
      </c>
      <c r="D54" s="105" t="s">
        <v>178</v>
      </c>
      <c r="E54" s="105" t="s">
        <v>232</v>
      </c>
      <c r="F54" s="105" t="s">
        <v>238</v>
      </c>
      <c r="G54" s="105" t="s">
        <v>239</v>
      </c>
      <c r="H54" s="104">
        <v>23.22</v>
      </c>
      <c r="I54" s="102">
        <v>492.7</v>
      </c>
      <c r="J54" s="102">
        <v>99.05</v>
      </c>
    </row>
    <row r="55" spans="1:10" ht="15.75">
      <c r="A55" s="101" t="s">
        <v>183</v>
      </c>
      <c r="B55" s="115" t="s">
        <v>140</v>
      </c>
      <c r="C55" s="116" t="s">
        <v>184</v>
      </c>
      <c r="D55" s="116" t="s">
        <v>20</v>
      </c>
      <c r="E55" s="116" t="s">
        <v>19</v>
      </c>
      <c r="F55" s="122" t="s">
        <v>240</v>
      </c>
      <c r="G55" s="123" t="s">
        <v>277</v>
      </c>
      <c r="H55" s="137">
        <f>H56+H61</f>
        <v>4229.41</v>
      </c>
      <c r="I55" s="124">
        <v>806.8</v>
      </c>
      <c r="J55" s="124">
        <v>83.8</v>
      </c>
    </row>
    <row r="56" spans="1:10" ht="15.75">
      <c r="A56" s="117" t="s">
        <v>191</v>
      </c>
      <c r="B56" s="23" t="s">
        <v>140</v>
      </c>
      <c r="C56" s="23" t="s">
        <v>199</v>
      </c>
      <c r="D56" s="23" t="s">
        <v>20</v>
      </c>
      <c r="E56" s="23" t="s">
        <v>19</v>
      </c>
      <c r="F56" s="23" t="s">
        <v>240</v>
      </c>
      <c r="G56" s="105" t="s">
        <v>246</v>
      </c>
      <c r="H56" s="104">
        <f>H57+H59</f>
        <v>1841.8999999999999</v>
      </c>
      <c r="I56" s="104">
        <v>762.7</v>
      </c>
      <c r="J56" s="104">
        <v>99.2</v>
      </c>
    </row>
    <row r="57" spans="1:10" ht="47.25">
      <c r="A57" s="102" t="s">
        <v>192</v>
      </c>
      <c r="B57" s="23" t="s">
        <v>140</v>
      </c>
      <c r="C57" s="23" t="s">
        <v>199</v>
      </c>
      <c r="D57" s="23" t="s">
        <v>91</v>
      </c>
      <c r="E57" s="23" t="s">
        <v>19</v>
      </c>
      <c r="F57" s="23" t="s">
        <v>240</v>
      </c>
      <c r="G57" s="105" t="s">
        <v>245</v>
      </c>
      <c r="H57" s="104">
        <f>H58</f>
        <v>235.28</v>
      </c>
      <c r="I57" s="104">
        <v>762.7</v>
      </c>
      <c r="J57" s="104">
        <v>99.2</v>
      </c>
    </row>
    <row r="58" spans="1:10" ht="30">
      <c r="A58" s="27" t="s">
        <v>231</v>
      </c>
      <c r="B58" s="23" t="s">
        <v>140</v>
      </c>
      <c r="C58" s="23" t="s">
        <v>199</v>
      </c>
      <c r="D58" s="23" t="s">
        <v>91</v>
      </c>
      <c r="E58" s="23" t="s">
        <v>232</v>
      </c>
      <c r="F58" s="23" t="s">
        <v>240</v>
      </c>
      <c r="G58" s="105" t="s">
        <v>245</v>
      </c>
      <c r="H58" s="104">
        <v>235.28</v>
      </c>
      <c r="I58" s="104">
        <v>762.7</v>
      </c>
      <c r="J58" s="104">
        <v>99.2</v>
      </c>
    </row>
    <row r="59" spans="1:10" ht="69" customHeight="1">
      <c r="A59" s="102" t="s">
        <v>241</v>
      </c>
      <c r="B59" s="23" t="s">
        <v>140</v>
      </c>
      <c r="C59" s="23" t="s">
        <v>199</v>
      </c>
      <c r="D59" s="23" t="s">
        <v>243</v>
      </c>
      <c r="E59" s="23" t="s">
        <v>19</v>
      </c>
      <c r="F59" s="23"/>
      <c r="G59" s="105" t="s">
        <v>244</v>
      </c>
      <c r="H59" s="104">
        <f>H60</f>
        <v>1606.62</v>
      </c>
      <c r="I59" s="104"/>
      <c r="J59" s="104"/>
    </row>
    <row r="60" spans="1:10" ht="45">
      <c r="A60" s="27" t="s">
        <v>242</v>
      </c>
      <c r="B60" s="23" t="s">
        <v>140</v>
      </c>
      <c r="C60" s="23" t="s">
        <v>199</v>
      </c>
      <c r="D60" s="23" t="s">
        <v>243</v>
      </c>
      <c r="E60" s="23" t="s">
        <v>232</v>
      </c>
      <c r="F60" s="23"/>
      <c r="G60" s="105" t="s">
        <v>244</v>
      </c>
      <c r="H60" s="104">
        <v>1606.62</v>
      </c>
      <c r="I60" s="104"/>
      <c r="J60" s="104"/>
    </row>
    <row r="61" spans="1:10" ht="31.5">
      <c r="A61" s="118" t="s">
        <v>193</v>
      </c>
      <c r="B61" s="23" t="s">
        <v>140</v>
      </c>
      <c r="C61" s="23" t="s">
        <v>200</v>
      </c>
      <c r="D61" s="23" t="s">
        <v>20</v>
      </c>
      <c r="E61" s="23" t="s">
        <v>19</v>
      </c>
      <c r="F61" s="23"/>
      <c r="G61" s="105" t="s">
        <v>279</v>
      </c>
      <c r="H61" s="138">
        <f>H62+H65+H68+H70</f>
        <v>2387.51</v>
      </c>
      <c r="I61" s="104">
        <v>1456.9</v>
      </c>
      <c r="J61" s="104">
        <v>38</v>
      </c>
    </row>
    <row r="62" spans="1:10" ht="45.75" customHeight="1">
      <c r="A62" s="129" t="s">
        <v>247</v>
      </c>
      <c r="B62" s="23" t="s">
        <v>140</v>
      </c>
      <c r="C62" s="23" t="s">
        <v>200</v>
      </c>
      <c r="D62" s="23" t="s">
        <v>248</v>
      </c>
      <c r="E62" s="23" t="s">
        <v>19</v>
      </c>
      <c r="F62" s="23"/>
      <c r="G62" s="105" t="s">
        <v>250</v>
      </c>
      <c r="H62" s="104">
        <f>H63</f>
        <v>71.1</v>
      </c>
      <c r="I62" s="104"/>
      <c r="J62" s="104">
        <v>100</v>
      </c>
    </row>
    <row r="63" spans="1:10" ht="50.25" customHeight="1">
      <c r="A63" s="129" t="s">
        <v>249</v>
      </c>
      <c r="B63" s="23" t="s">
        <v>140</v>
      </c>
      <c r="C63" s="23" t="s">
        <v>200</v>
      </c>
      <c r="D63" s="23" t="s">
        <v>248</v>
      </c>
      <c r="E63" s="23" t="s">
        <v>19</v>
      </c>
      <c r="F63" s="23"/>
      <c r="G63" s="105" t="s">
        <v>250</v>
      </c>
      <c r="H63" s="104">
        <f>H64</f>
        <v>71.1</v>
      </c>
      <c r="I63" s="104"/>
      <c r="J63" s="104">
        <v>100</v>
      </c>
    </row>
    <row r="64" spans="1:10" ht="39" customHeight="1">
      <c r="A64" s="27" t="s">
        <v>231</v>
      </c>
      <c r="B64" s="23" t="s">
        <v>140</v>
      </c>
      <c r="C64" s="23" t="s">
        <v>200</v>
      </c>
      <c r="D64" s="23" t="s">
        <v>248</v>
      </c>
      <c r="E64" s="23" t="s">
        <v>232</v>
      </c>
      <c r="F64" s="23"/>
      <c r="G64" s="105" t="s">
        <v>250</v>
      </c>
      <c r="H64" s="104">
        <v>71.1</v>
      </c>
      <c r="I64" s="104"/>
      <c r="J64" s="104">
        <v>100</v>
      </c>
    </row>
    <row r="65" spans="1:10" ht="157.5">
      <c r="A65" s="119" t="s">
        <v>196</v>
      </c>
      <c r="B65" s="23" t="s">
        <v>140</v>
      </c>
      <c r="C65" s="23" t="s">
        <v>200</v>
      </c>
      <c r="D65" s="23" t="s">
        <v>195</v>
      </c>
      <c r="E65" s="23" t="s">
        <v>19</v>
      </c>
      <c r="F65" s="23"/>
      <c r="G65" s="99">
        <v>664.38</v>
      </c>
      <c r="H65" s="99">
        <v>664.38</v>
      </c>
      <c r="I65" s="104"/>
      <c r="J65" s="104">
        <v>37.1</v>
      </c>
    </row>
    <row r="66" spans="1:10" ht="82.5">
      <c r="A66" s="120" t="s">
        <v>197</v>
      </c>
      <c r="B66" s="23" t="s">
        <v>140</v>
      </c>
      <c r="C66" s="23" t="s">
        <v>200</v>
      </c>
      <c r="D66" s="23" t="s">
        <v>195</v>
      </c>
      <c r="E66" s="23" t="s">
        <v>19</v>
      </c>
      <c r="F66" s="23"/>
      <c r="G66" s="99">
        <f>G67</f>
        <v>664.38</v>
      </c>
      <c r="H66" s="99">
        <f>H67</f>
        <v>664.38</v>
      </c>
      <c r="I66" s="104"/>
      <c r="J66" s="104">
        <v>37.1</v>
      </c>
    </row>
    <row r="67" spans="1:10" ht="15.75">
      <c r="A67" s="121" t="s">
        <v>114</v>
      </c>
      <c r="B67" s="23" t="s">
        <v>140</v>
      </c>
      <c r="C67" s="23" t="s">
        <v>200</v>
      </c>
      <c r="D67" s="23" t="s">
        <v>125</v>
      </c>
      <c r="E67" s="23" t="s">
        <v>253</v>
      </c>
      <c r="F67" s="23"/>
      <c r="G67" s="130">
        <f>620.64+43.74</f>
        <v>664.38</v>
      </c>
      <c r="H67" s="130">
        <f>620.64+43.74</f>
        <v>664.38</v>
      </c>
      <c r="I67" s="104"/>
      <c r="J67" s="104">
        <v>100</v>
      </c>
    </row>
    <row r="68" spans="1:10" ht="78.75">
      <c r="A68" s="121" t="s">
        <v>251</v>
      </c>
      <c r="B68" s="23" t="s">
        <v>140</v>
      </c>
      <c r="C68" s="23" t="s">
        <v>200</v>
      </c>
      <c r="D68" s="23" t="s">
        <v>125</v>
      </c>
      <c r="E68" s="23" t="s">
        <v>19</v>
      </c>
      <c r="F68" s="23"/>
      <c r="G68" s="130">
        <f>G69</f>
        <v>346.6</v>
      </c>
      <c r="H68" s="130">
        <f>H69</f>
        <v>346.6</v>
      </c>
      <c r="I68" s="104"/>
      <c r="J68" s="104">
        <v>100</v>
      </c>
    </row>
    <row r="69" spans="1:10" ht="15.75">
      <c r="A69" s="121" t="s">
        <v>114</v>
      </c>
      <c r="B69" s="23" t="s">
        <v>140</v>
      </c>
      <c r="C69" s="22" t="s">
        <v>200</v>
      </c>
      <c r="D69" s="22" t="s">
        <v>198</v>
      </c>
      <c r="E69" s="22" t="s">
        <v>253</v>
      </c>
      <c r="F69" s="22"/>
      <c r="G69" s="130">
        <v>346.6</v>
      </c>
      <c r="H69" s="130">
        <v>346.6</v>
      </c>
      <c r="I69" s="104"/>
      <c r="J69" s="104">
        <v>100</v>
      </c>
    </row>
    <row r="70" spans="1:10" ht="31.5">
      <c r="A70" s="121" t="s">
        <v>169</v>
      </c>
      <c r="B70" s="23" t="s">
        <v>140</v>
      </c>
      <c r="C70" s="23" t="s">
        <v>200</v>
      </c>
      <c r="D70" s="23" t="s">
        <v>252</v>
      </c>
      <c r="E70" s="22" t="s">
        <v>19</v>
      </c>
      <c r="F70" s="22"/>
      <c r="G70" s="130">
        <f>G71</f>
        <v>1305.43</v>
      </c>
      <c r="H70" s="130">
        <f>H71</f>
        <v>1305.43</v>
      </c>
      <c r="I70" s="104"/>
      <c r="J70" s="104">
        <v>100</v>
      </c>
    </row>
    <row r="71" spans="1:10" ht="126">
      <c r="A71" s="102" t="s">
        <v>194</v>
      </c>
      <c r="B71" s="23"/>
      <c r="C71" s="22"/>
      <c r="D71" s="22"/>
      <c r="E71" s="22"/>
      <c r="F71" s="22"/>
      <c r="G71" s="99">
        <f>G72</f>
        <v>1305.43</v>
      </c>
      <c r="H71" s="99">
        <f>H72</f>
        <v>1305.43</v>
      </c>
      <c r="I71" s="104"/>
      <c r="J71" s="104">
        <v>100</v>
      </c>
    </row>
    <row r="72" spans="1:10" ht="15.75">
      <c r="A72" s="102" t="s">
        <v>114</v>
      </c>
      <c r="B72" s="23" t="s">
        <v>140</v>
      </c>
      <c r="C72" s="23" t="s">
        <v>200</v>
      </c>
      <c r="D72" s="23" t="s">
        <v>252</v>
      </c>
      <c r="E72" s="22" t="s">
        <v>253</v>
      </c>
      <c r="F72" s="22"/>
      <c r="G72" s="99">
        <f>413.76+393.67+498</f>
        <v>1305.43</v>
      </c>
      <c r="H72" s="99">
        <f>413.76+393.67+498</f>
        <v>1305.43</v>
      </c>
      <c r="I72" s="104"/>
      <c r="J72" s="104">
        <v>100</v>
      </c>
    </row>
    <row r="73" spans="1:10" ht="15.75">
      <c r="A73" s="121"/>
      <c r="B73" s="23"/>
      <c r="C73" s="22"/>
      <c r="D73" s="22"/>
      <c r="E73" s="22"/>
      <c r="F73" s="22"/>
      <c r="G73" s="105"/>
      <c r="H73" s="104"/>
      <c r="I73" s="104"/>
      <c r="J73" s="104"/>
    </row>
    <row r="74" spans="1:10" ht="15.75">
      <c r="A74" s="121"/>
      <c r="B74" s="23"/>
      <c r="C74" s="22"/>
      <c r="D74" s="22"/>
      <c r="E74" s="22"/>
      <c r="F74" s="22"/>
      <c r="G74" s="105"/>
      <c r="H74" s="104"/>
      <c r="I74" s="104"/>
      <c r="J74" s="104"/>
    </row>
    <row r="75" spans="1:10" ht="31.5">
      <c r="A75" s="47" t="s">
        <v>78</v>
      </c>
      <c r="B75" s="48"/>
      <c r="C75" s="48" t="s">
        <v>81</v>
      </c>
      <c r="D75" s="48" t="s">
        <v>20</v>
      </c>
      <c r="E75" s="48" t="s">
        <v>19</v>
      </c>
      <c r="F75" s="61">
        <f>F76+F83</f>
        <v>230</v>
      </c>
      <c r="G75" s="61">
        <f>G76+G83</f>
        <v>759.51</v>
      </c>
      <c r="H75" s="61">
        <f>H81+H78+H83</f>
        <v>758.01</v>
      </c>
      <c r="I75" s="61">
        <f>H75/F75*100</f>
        <v>329.5695652173913</v>
      </c>
      <c r="J75" s="61">
        <f>H75/G75*100</f>
        <v>99.8025042461587</v>
      </c>
    </row>
    <row r="76" spans="1:10" ht="15.75">
      <c r="A76" s="40"/>
      <c r="B76" s="41"/>
      <c r="C76" s="41" t="s">
        <v>18</v>
      </c>
      <c r="D76" s="41" t="s">
        <v>20</v>
      </c>
      <c r="E76" s="41" t="s">
        <v>19</v>
      </c>
      <c r="F76" s="62">
        <f>F77</f>
        <v>0</v>
      </c>
      <c r="G76" s="62">
        <f>G77</f>
        <v>432.6</v>
      </c>
      <c r="H76" s="62">
        <f>H79</f>
        <v>282.6</v>
      </c>
      <c r="I76" s="62" t="e">
        <f>H76/F76*100</f>
        <v>#DIV/0!</v>
      </c>
      <c r="J76" s="62">
        <f>H76/G76*100</f>
        <v>65.3259361997226</v>
      </c>
    </row>
    <row r="77" spans="1:10" ht="15.75">
      <c r="A77" s="24" t="s">
        <v>16</v>
      </c>
      <c r="B77" s="16" t="s">
        <v>140</v>
      </c>
      <c r="C77" s="23" t="s">
        <v>18</v>
      </c>
      <c r="D77" s="41" t="s">
        <v>20</v>
      </c>
      <c r="E77" s="23" t="s">
        <v>19</v>
      </c>
      <c r="F77" s="63">
        <f>F78+F80</f>
        <v>0</v>
      </c>
      <c r="G77" s="63">
        <f>G78+G81</f>
        <v>432.6</v>
      </c>
      <c r="H77" s="63">
        <f>H79</f>
        <v>282.6</v>
      </c>
      <c r="I77" s="63" t="e">
        <f>H77/F77*100</f>
        <v>#DIV/0!</v>
      </c>
      <c r="J77" s="63">
        <f>H77/G77*100</f>
        <v>65.3259361997226</v>
      </c>
    </row>
    <row r="78" spans="1:10" ht="63">
      <c r="A78" s="102" t="s">
        <v>254</v>
      </c>
      <c r="B78" s="16" t="s">
        <v>140</v>
      </c>
      <c r="C78" s="23" t="s">
        <v>18</v>
      </c>
      <c r="D78" s="22" t="s">
        <v>258</v>
      </c>
      <c r="E78" s="23" t="s">
        <v>19</v>
      </c>
      <c r="F78" s="63"/>
      <c r="G78" s="63">
        <f>G79</f>
        <v>282.6</v>
      </c>
      <c r="H78" s="63">
        <f>H79</f>
        <v>282.6</v>
      </c>
      <c r="I78" s="63" t="e">
        <f>H78/F78*100</f>
        <v>#DIV/0!</v>
      </c>
      <c r="J78" s="63">
        <f>H78/G78*100</f>
        <v>100</v>
      </c>
    </row>
    <row r="79" spans="1:10" ht="45">
      <c r="A79" s="27" t="s">
        <v>242</v>
      </c>
      <c r="B79" s="16" t="s">
        <v>140</v>
      </c>
      <c r="C79" s="22" t="s">
        <v>18</v>
      </c>
      <c r="D79" s="22" t="s">
        <v>258</v>
      </c>
      <c r="E79" s="22" t="s">
        <v>257</v>
      </c>
      <c r="F79" s="63"/>
      <c r="G79" s="63">
        <f>G80</f>
        <v>282.6</v>
      </c>
      <c r="H79" s="63">
        <f>H80</f>
        <v>282.6</v>
      </c>
      <c r="I79" s="63" t="e">
        <f>H79/F79*100</f>
        <v>#DIV/0!</v>
      </c>
      <c r="J79" s="63">
        <f>H79/G79*100</f>
        <v>100</v>
      </c>
    </row>
    <row r="80" spans="1:10" ht="75">
      <c r="A80" s="27" t="s">
        <v>255</v>
      </c>
      <c r="B80" s="23" t="s">
        <v>140</v>
      </c>
      <c r="C80" s="23" t="s">
        <v>18</v>
      </c>
      <c r="D80" s="23" t="s">
        <v>258</v>
      </c>
      <c r="E80" s="23" t="s">
        <v>256</v>
      </c>
      <c r="F80" s="23"/>
      <c r="G80" s="63">
        <v>282.6</v>
      </c>
      <c r="H80" s="63">
        <v>282.6</v>
      </c>
      <c r="I80" s="63"/>
      <c r="J80" s="63">
        <v>100</v>
      </c>
    </row>
    <row r="81" spans="1:10" ht="123.75" customHeight="1">
      <c r="A81" s="24" t="s">
        <v>259</v>
      </c>
      <c r="B81" s="23" t="s">
        <v>140</v>
      </c>
      <c r="C81" s="23" t="s">
        <v>260</v>
      </c>
      <c r="D81" s="23" t="s">
        <v>261</v>
      </c>
      <c r="E81" s="23" t="s">
        <v>19</v>
      </c>
      <c r="F81" s="63"/>
      <c r="G81" s="63">
        <v>150</v>
      </c>
      <c r="H81" s="63">
        <v>150</v>
      </c>
      <c r="I81" s="63"/>
      <c r="J81" s="63">
        <v>100</v>
      </c>
    </row>
    <row r="82" spans="1:10" ht="61.5" customHeight="1">
      <c r="A82" s="27" t="s">
        <v>242</v>
      </c>
      <c r="B82" s="23" t="s">
        <v>140</v>
      </c>
      <c r="C82" s="23" t="s">
        <v>21</v>
      </c>
      <c r="D82" s="23" t="s">
        <v>261</v>
      </c>
      <c r="E82" s="23" t="s">
        <v>232</v>
      </c>
      <c r="F82" s="63"/>
      <c r="G82" s="63">
        <v>150</v>
      </c>
      <c r="H82" s="63">
        <v>150</v>
      </c>
      <c r="I82" s="63"/>
      <c r="J82" s="63">
        <v>100</v>
      </c>
    </row>
    <row r="83" spans="1:10" ht="16.5">
      <c r="A83" s="44" t="s">
        <v>11</v>
      </c>
      <c r="B83" s="14" t="s">
        <v>140</v>
      </c>
      <c r="C83" s="14" t="s">
        <v>89</v>
      </c>
      <c r="D83" s="14" t="s">
        <v>20</v>
      </c>
      <c r="E83" s="14" t="s">
        <v>19</v>
      </c>
      <c r="F83" s="62">
        <f>F84+F86+F88+F90</f>
        <v>230</v>
      </c>
      <c r="G83" s="62">
        <f>G84+G86+G88+G90</f>
        <v>326.91</v>
      </c>
      <c r="H83" s="62">
        <f>H84+H86+H88+H90</f>
        <v>325.41</v>
      </c>
      <c r="I83" s="62">
        <f aca="true" t="shared" si="5" ref="I83:I90">H83/F83*100</f>
        <v>141.4826086956522</v>
      </c>
      <c r="J83" s="62">
        <f aca="true" t="shared" si="6" ref="J83:J90">H83/G83*100</f>
        <v>99.54115811691291</v>
      </c>
    </row>
    <row r="84" spans="1:10" ht="16.5">
      <c r="A84" s="31" t="s">
        <v>82</v>
      </c>
      <c r="B84" s="16" t="s">
        <v>140</v>
      </c>
      <c r="C84" s="16" t="s">
        <v>89</v>
      </c>
      <c r="D84" s="16" t="s">
        <v>90</v>
      </c>
      <c r="E84" s="16" t="s">
        <v>19</v>
      </c>
      <c r="F84" s="63">
        <v>73</v>
      </c>
      <c r="G84" s="63">
        <f>G85</f>
        <v>73</v>
      </c>
      <c r="H84" s="63">
        <f>H85</f>
        <v>71.5</v>
      </c>
      <c r="I84" s="63">
        <f t="shared" si="5"/>
        <v>97.94520547945206</v>
      </c>
      <c r="J84" s="63">
        <f t="shared" si="6"/>
        <v>97.94520547945206</v>
      </c>
    </row>
    <row r="85" spans="1:10" ht="30">
      <c r="A85" s="27" t="s">
        <v>231</v>
      </c>
      <c r="B85" s="16" t="s">
        <v>140</v>
      </c>
      <c r="C85" s="16" t="s">
        <v>89</v>
      </c>
      <c r="D85" s="16" t="s">
        <v>90</v>
      </c>
      <c r="E85" s="16" t="s">
        <v>232</v>
      </c>
      <c r="F85" s="63">
        <v>73</v>
      </c>
      <c r="G85" s="63">
        <v>73</v>
      </c>
      <c r="H85" s="63">
        <v>71.5</v>
      </c>
      <c r="I85" s="63">
        <f t="shared" si="5"/>
        <v>97.94520547945206</v>
      </c>
      <c r="J85" s="63">
        <f t="shared" si="6"/>
        <v>97.94520547945206</v>
      </c>
    </row>
    <row r="86" spans="1:10" ht="16.5">
      <c r="A86" s="31" t="s">
        <v>41</v>
      </c>
      <c r="B86" s="16" t="s">
        <v>140</v>
      </c>
      <c r="C86" s="16" t="s">
        <v>89</v>
      </c>
      <c r="D86" s="16" t="s">
        <v>92</v>
      </c>
      <c r="E86" s="16" t="s">
        <v>19</v>
      </c>
      <c r="F86" s="63">
        <f>F87</f>
        <v>1</v>
      </c>
      <c r="G86" s="63">
        <f>G87</f>
        <v>3</v>
      </c>
      <c r="H86" s="63">
        <f>H87</f>
        <v>3</v>
      </c>
      <c r="I86" s="63">
        <f t="shared" si="5"/>
        <v>300</v>
      </c>
      <c r="J86" s="63">
        <f t="shared" si="6"/>
        <v>100</v>
      </c>
    </row>
    <row r="87" spans="1:10" ht="30">
      <c r="A87" s="27" t="s">
        <v>231</v>
      </c>
      <c r="B87" s="16" t="s">
        <v>140</v>
      </c>
      <c r="C87" s="16" t="s">
        <v>89</v>
      </c>
      <c r="D87" s="16" t="s">
        <v>92</v>
      </c>
      <c r="E87" s="16" t="s">
        <v>232</v>
      </c>
      <c r="F87" s="63">
        <v>1</v>
      </c>
      <c r="G87" s="63">
        <v>3</v>
      </c>
      <c r="H87" s="63">
        <v>3</v>
      </c>
      <c r="I87" s="63">
        <f t="shared" si="5"/>
        <v>300</v>
      </c>
      <c r="J87" s="63">
        <f t="shared" si="6"/>
        <v>100</v>
      </c>
    </row>
    <row r="88" spans="1:10" ht="33">
      <c r="A88" s="31" t="s">
        <v>42</v>
      </c>
      <c r="B88" s="16" t="s">
        <v>140</v>
      </c>
      <c r="C88" s="16" t="s">
        <v>89</v>
      </c>
      <c r="D88" s="16" t="s">
        <v>93</v>
      </c>
      <c r="E88" s="16" t="s">
        <v>19</v>
      </c>
      <c r="F88" s="63">
        <v>10</v>
      </c>
      <c r="G88" s="63">
        <f>G89</f>
        <v>25</v>
      </c>
      <c r="H88" s="63">
        <f>H89</f>
        <v>25</v>
      </c>
      <c r="I88" s="63">
        <f t="shared" si="5"/>
        <v>250</v>
      </c>
      <c r="J88" s="63">
        <f t="shared" si="6"/>
        <v>100</v>
      </c>
    </row>
    <row r="89" spans="1:10" ht="30">
      <c r="A89" s="27" t="s">
        <v>231</v>
      </c>
      <c r="B89" s="16" t="s">
        <v>140</v>
      </c>
      <c r="C89" s="16" t="s">
        <v>89</v>
      </c>
      <c r="D89" s="16" t="s">
        <v>93</v>
      </c>
      <c r="E89" s="16" t="s">
        <v>232</v>
      </c>
      <c r="F89" s="63">
        <v>10</v>
      </c>
      <c r="G89" s="63">
        <v>25</v>
      </c>
      <c r="H89" s="63">
        <v>25</v>
      </c>
      <c r="I89" s="63">
        <f t="shared" si="5"/>
        <v>250</v>
      </c>
      <c r="J89" s="63">
        <f t="shared" si="6"/>
        <v>100</v>
      </c>
    </row>
    <row r="90" spans="1:10" ht="49.5">
      <c r="A90" s="54" t="s">
        <v>84</v>
      </c>
      <c r="B90" s="16" t="s">
        <v>140</v>
      </c>
      <c r="C90" s="19" t="s">
        <v>89</v>
      </c>
      <c r="D90" s="19" t="s">
        <v>94</v>
      </c>
      <c r="E90" s="19" t="s">
        <v>19</v>
      </c>
      <c r="F90" s="66">
        <f>F91+F93+F95+F97+F99</f>
        <v>146</v>
      </c>
      <c r="G90" s="66">
        <f>G91+G93+G95+G98+G99</f>
        <v>225.91000000000003</v>
      </c>
      <c r="H90" s="66">
        <f>H91+H93+H95+H97+H99</f>
        <v>225.91000000000003</v>
      </c>
      <c r="I90" s="66">
        <f t="shared" si="5"/>
        <v>154.7328767123288</v>
      </c>
      <c r="J90" s="66">
        <f t="shared" si="6"/>
        <v>100</v>
      </c>
    </row>
    <row r="91" spans="1:10" ht="49.5">
      <c r="A91" s="31" t="s">
        <v>201</v>
      </c>
      <c r="B91" s="16" t="s">
        <v>140</v>
      </c>
      <c r="C91" s="19" t="s">
        <v>89</v>
      </c>
      <c r="D91" s="16" t="s">
        <v>95</v>
      </c>
      <c r="E91" s="19" t="s">
        <v>19</v>
      </c>
      <c r="F91" s="66">
        <f>F92</f>
        <v>15</v>
      </c>
      <c r="G91" s="66">
        <f>G92</f>
        <v>16.9</v>
      </c>
      <c r="H91" s="66">
        <v>16.9</v>
      </c>
      <c r="I91" s="66">
        <v>230</v>
      </c>
      <c r="J91" s="66">
        <v>100</v>
      </c>
    </row>
    <row r="92" spans="1:10" ht="30">
      <c r="A92" s="27" t="s">
        <v>231</v>
      </c>
      <c r="B92" s="16" t="s">
        <v>140</v>
      </c>
      <c r="C92" s="19" t="s">
        <v>89</v>
      </c>
      <c r="D92" s="16" t="s">
        <v>95</v>
      </c>
      <c r="E92" s="19" t="s">
        <v>232</v>
      </c>
      <c r="F92" s="66">
        <v>15</v>
      </c>
      <c r="G92" s="66">
        <v>16.9</v>
      </c>
      <c r="H92" s="66">
        <v>16.9</v>
      </c>
      <c r="I92" s="66">
        <v>230</v>
      </c>
      <c r="J92" s="66">
        <v>100</v>
      </c>
    </row>
    <row r="93" spans="1:10" ht="32.25" customHeight="1">
      <c r="A93" s="31" t="s">
        <v>85</v>
      </c>
      <c r="B93" s="16" t="s">
        <v>140</v>
      </c>
      <c r="C93" s="16" t="s">
        <v>89</v>
      </c>
      <c r="D93" s="16" t="s">
        <v>96</v>
      </c>
      <c r="E93" s="16" t="s">
        <v>19</v>
      </c>
      <c r="F93" s="63">
        <v>50</v>
      </c>
      <c r="G93" s="63">
        <f>G94</f>
        <v>80</v>
      </c>
      <c r="H93" s="63">
        <f>H94</f>
        <v>80</v>
      </c>
      <c r="I93" s="63">
        <f>H93/F93*100</f>
        <v>160</v>
      </c>
      <c r="J93" s="63">
        <f>H93/G93*100</f>
        <v>100</v>
      </c>
    </row>
    <row r="94" spans="1:10" ht="30.75" thickBot="1">
      <c r="A94" s="27" t="s">
        <v>231</v>
      </c>
      <c r="B94" s="16" t="s">
        <v>140</v>
      </c>
      <c r="C94" s="16" t="s">
        <v>89</v>
      </c>
      <c r="D94" s="16" t="s">
        <v>96</v>
      </c>
      <c r="E94" s="16" t="s">
        <v>232</v>
      </c>
      <c r="F94" s="63">
        <v>50</v>
      </c>
      <c r="G94" s="63">
        <v>80</v>
      </c>
      <c r="H94" s="63">
        <v>80</v>
      </c>
      <c r="I94" s="63">
        <f>H94/F94*100</f>
        <v>160</v>
      </c>
      <c r="J94" s="63">
        <f>H94/G94*100</f>
        <v>100</v>
      </c>
    </row>
    <row r="95" spans="1:10" ht="50.25" thickBot="1">
      <c r="A95" s="58" t="s">
        <v>139</v>
      </c>
      <c r="B95" s="16" t="s">
        <v>140</v>
      </c>
      <c r="C95" s="16" t="s">
        <v>89</v>
      </c>
      <c r="D95" s="16" t="s">
        <v>136</v>
      </c>
      <c r="E95" s="16" t="s">
        <v>19</v>
      </c>
      <c r="F95" s="63">
        <f>F96</f>
        <v>40</v>
      </c>
      <c r="G95" s="63">
        <f>G96</f>
        <v>75.51</v>
      </c>
      <c r="H95" s="63">
        <v>75.51</v>
      </c>
      <c r="I95" s="63">
        <f>H95/F95*100</f>
        <v>188.775</v>
      </c>
      <c r="J95" s="63">
        <f>H95/G95*100</f>
        <v>100</v>
      </c>
    </row>
    <row r="96" spans="1:10" ht="30">
      <c r="A96" s="27" t="s">
        <v>231</v>
      </c>
      <c r="B96" s="16" t="s">
        <v>140</v>
      </c>
      <c r="C96" s="16" t="s">
        <v>89</v>
      </c>
      <c r="D96" s="16" t="s">
        <v>136</v>
      </c>
      <c r="E96" s="16" t="s">
        <v>232</v>
      </c>
      <c r="F96" s="63">
        <v>40</v>
      </c>
      <c r="G96" s="63">
        <v>75.51</v>
      </c>
      <c r="H96" s="63">
        <v>75.51</v>
      </c>
      <c r="I96" s="63">
        <f>H96/F96*100</f>
        <v>188.775</v>
      </c>
      <c r="J96" s="63">
        <f>H96/G96*100</f>
        <v>100</v>
      </c>
    </row>
    <row r="97" spans="1:10" ht="33">
      <c r="A97" s="31" t="s">
        <v>207</v>
      </c>
      <c r="B97" s="16" t="s">
        <v>140</v>
      </c>
      <c r="C97" s="16" t="s">
        <v>89</v>
      </c>
      <c r="D97" s="16" t="s">
        <v>97</v>
      </c>
      <c r="E97" s="16" t="s">
        <v>19</v>
      </c>
      <c r="F97" s="63">
        <f>F98</f>
        <v>30</v>
      </c>
      <c r="G97" s="63">
        <f>G98</f>
        <v>42.5</v>
      </c>
      <c r="H97" s="63">
        <v>42.5</v>
      </c>
      <c r="I97" s="63">
        <v>141.6</v>
      </c>
      <c r="J97" s="63">
        <v>100</v>
      </c>
    </row>
    <row r="98" spans="1:10" ht="30">
      <c r="A98" s="27" t="s">
        <v>231</v>
      </c>
      <c r="B98" s="16" t="s">
        <v>140</v>
      </c>
      <c r="C98" s="16" t="s">
        <v>89</v>
      </c>
      <c r="D98" s="16" t="s">
        <v>97</v>
      </c>
      <c r="E98" s="16" t="s">
        <v>232</v>
      </c>
      <c r="F98" s="63">
        <v>30</v>
      </c>
      <c r="G98" s="63">
        <v>42.5</v>
      </c>
      <c r="H98" s="63">
        <v>42.5</v>
      </c>
      <c r="I98" s="63">
        <v>141.6</v>
      </c>
      <c r="J98" s="63">
        <v>100</v>
      </c>
    </row>
    <row r="99" spans="1:10" ht="30" customHeight="1">
      <c r="A99" s="18" t="s">
        <v>262</v>
      </c>
      <c r="B99" s="131">
        <v>828</v>
      </c>
      <c r="C99" s="131">
        <v>503</v>
      </c>
      <c r="D99" s="131">
        <v>6000509</v>
      </c>
      <c r="E99" s="19" t="s">
        <v>19</v>
      </c>
      <c r="F99" s="19" t="str">
        <f>F100</f>
        <v>11,00</v>
      </c>
      <c r="G99" s="19" t="str">
        <f>G100</f>
        <v>11,00</v>
      </c>
      <c r="H99" s="131">
        <v>11</v>
      </c>
      <c r="I99" s="131">
        <v>100</v>
      </c>
      <c r="J99" s="131">
        <v>100</v>
      </c>
    </row>
    <row r="100" spans="1:10" ht="38.25" customHeight="1">
      <c r="A100" s="27" t="s">
        <v>231</v>
      </c>
      <c r="B100" s="131">
        <v>828</v>
      </c>
      <c r="C100" s="131">
        <v>503</v>
      </c>
      <c r="D100" s="131">
        <v>6000509</v>
      </c>
      <c r="E100" s="27">
        <v>200</v>
      </c>
      <c r="F100" s="132" t="s">
        <v>263</v>
      </c>
      <c r="G100" s="132" t="s">
        <v>263</v>
      </c>
      <c r="H100" s="132" t="s">
        <v>278</v>
      </c>
      <c r="I100" s="132" t="s">
        <v>228</v>
      </c>
      <c r="J100" s="132" t="s">
        <v>228</v>
      </c>
    </row>
    <row r="101" spans="1:10" ht="30.75" customHeight="1">
      <c r="A101" s="45" t="s">
        <v>102</v>
      </c>
      <c r="B101" s="67" t="s">
        <v>140</v>
      </c>
      <c r="C101" s="67" t="s">
        <v>103</v>
      </c>
      <c r="D101" s="67" t="s">
        <v>20</v>
      </c>
      <c r="E101" s="67" t="s">
        <v>19</v>
      </c>
      <c r="F101" s="68">
        <f>F103+F110</f>
        <v>1169</v>
      </c>
      <c r="G101" s="68">
        <f>G102+G110</f>
        <v>1843.21</v>
      </c>
      <c r="H101" s="68">
        <f>H102+H110</f>
        <v>1546.3700000000001</v>
      </c>
      <c r="I101" s="68">
        <f>H101/F101*100</f>
        <v>132.2814371257485</v>
      </c>
      <c r="J101" s="68">
        <f>H101/G101*100</f>
        <v>83.89548667813219</v>
      </c>
    </row>
    <row r="102" spans="1:10" ht="15.75">
      <c r="A102" s="118" t="s">
        <v>264</v>
      </c>
      <c r="B102" s="14" t="s">
        <v>140</v>
      </c>
      <c r="C102" s="14" t="s">
        <v>28</v>
      </c>
      <c r="D102" s="23" t="s">
        <v>20</v>
      </c>
      <c r="E102" s="23" t="s">
        <v>19</v>
      </c>
      <c r="F102" s="99">
        <f>F103</f>
        <v>1164</v>
      </c>
      <c r="G102" s="99">
        <f>G103</f>
        <v>1828.21</v>
      </c>
      <c r="H102" s="62">
        <f>H103+H108</f>
        <v>1531.3700000000001</v>
      </c>
      <c r="I102" s="62">
        <f>H102/F102*100</f>
        <v>131.5609965635739</v>
      </c>
      <c r="J102" s="62">
        <f>H102/G102*100</f>
        <v>83.76335322528594</v>
      </c>
    </row>
    <row r="103" spans="1:10" ht="47.25">
      <c r="A103" s="102" t="s">
        <v>265</v>
      </c>
      <c r="B103" s="16" t="s">
        <v>140</v>
      </c>
      <c r="C103" s="16" t="s">
        <v>28</v>
      </c>
      <c r="D103" s="23">
        <v>4400000</v>
      </c>
      <c r="E103" s="23" t="s">
        <v>19</v>
      </c>
      <c r="F103" s="99">
        <f>F107+F104</f>
        <v>1164</v>
      </c>
      <c r="G103" s="99">
        <f>G107+G104</f>
        <v>1828.21</v>
      </c>
      <c r="H103" s="63">
        <f>H105</f>
        <v>3.2</v>
      </c>
      <c r="I103" s="63">
        <f>H103/F103*100</f>
        <v>0.27491408934707906</v>
      </c>
      <c r="J103" s="63">
        <f>H103/G103*100</f>
        <v>0.17503459668200044</v>
      </c>
    </row>
    <row r="104" spans="1:10" ht="78.75">
      <c r="A104" s="102" t="s">
        <v>266</v>
      </c>
      <c r="B104" s="16" t="s">
        <v>140</v>
      </c>
      <c r="C104" s="16" t="s">
        <v>28</v>
      </c>
      <c r="D104" s="23" t="s">
        <v>179</v>
      </c>
      <c r="E104" s="23" t="s">
        <v>19</v>
      </c>
      <c r="F104" s="99">
        <f>F105</f>
        <v>0</v>
      </c>
      <c r="G104" s="99">
        <f>G105</f>
        <v>3.2</v>
      </c>
      <c r="H104" s="63">
        <f>H105</f>
        <v>3.2</v>
      </c>
      <c r="I104" s="63" t="e">
        <f>H104/F104*100</f>
        <v>#DIV/0!</v>
      </c>
      <c r="J104" s="63">
        <f>H104/G104*100</f>
        <v>100</v>
      </c>
    </row>
    <row r="105" spans="1:10" ht="45">
      <c r="A105" s="27" t="s">
        <v>242</v>
      </c>
      <c r="B105" s="16" t="s">
        <v>140</v>
      </c>
      <c r="C105" s="16" t="s">
        <v>28</v>
      </c>
      <c r="D105" s="23" t="s">
        <v>179</v>
      </c>
      <c r="E105" s="23" t="s">
        <v>257</v>
      </c>
      <c r="F105" s="99">
        <f>F106</f>
        <v>0</v>
      </c>
      <c r="G105" s="99">
        <f>G106</f>
        <v>3.2</v>
      </c>
      <c r="H105" s="63">
        <v>3.2</v>
      </c>
      <c r="I105" s="63" t="e">
        <f>H105/F105*100</f>
        <v>#DIV/0!</v>
      </c>
      <c r="J105" s="63">
        <f>H105/G105*100</f>
        <v>100</v>
      </c>
    </row>
    <row r="106" spans="1:10" ht="45">
      <c r="A106" s="27" t="s">
        <v>267</v>
      </c>
      <c r="B106" s="23" t="s">
        <v>140</v>
      </c>
      <c r="C106" s="23" t="s">
        <v>28</v>
      </c>
      <c r="D106" s="23" t="s">
        <v>179</v>
      </c>
      <c r="E106" s="23" t="s">
        <v>269</v>
      </c>
      <c r="F106" s="99"/>
      <c r="G106" s="99">
        <v>3.2</v>
      </c>
      <c r="H106" s="63">
        <v>3.2</v>
      </c>
      <c r="I106" s="63"/>
      <c r="J106" s="63">
        <v>100</v>
      </c>
    </row>
    <row r="107" spans="1:10" ht="31.5">
      <c r="A107" s="102" t="s">
        <v>104</v>
      </c>
      <c r="B107" s="23" t="s">
        <v>140</v>
      </c>
      <c r="C107" s="23" t="s">
        <v>28</v>
      </c>
      <c r="D107" s="23">
        <v>4409900</v>
      </c>
      <c r="E107" s="23" t="s">
        <v>19</v>
      </c>
      <c r="F107" s="99">
        <v>1164</v>
      </c>
      <c r="G107" s="99">
        <v>1825.01</v>
      </c>
      <c r="H107" s="63">
        <f>H108</f>
        <v>1528.17</v>
      </c>
      <c r="I107" s="63">
        <v>131.2</v>
      </c>
      <c r="J107" s="63">
        <v>83.69</v>
      </c>
    </row>
    <row r="108" spans="1:10" ht="110.25">
      <c r="A108" s="102" t="s">
        <v>230</v>
      </c>
      <c r="B108" s="16" t="s">
        <v>140</v>
      </c>
      <c r="C108" s="16" t="s">
        <v>28</v>
      </c>
      <c r="D108" s="23">
        <v>4409900</v>
      </c>
      <c r="E108" s="23" t="s">
        <v>228</v>
      </c>
      <c r="F108" s="99">
        <f>F109</f>
        <v>1164</v>
      </c>
      <c r="G108" s="99">
        <f>G109</f>
        <v>1825.89</v>
      </c>
      <c r="H108" s="63">
        <f>H109</f>
        <v>1528.17</v>
      </c>
      <c r="I108" s="63">
        <f aca="true" t="shared" si="7" ref="I108:I123">H108/F108*100</f>
        <v>131.28608247422682</v>
      </c>
      <c r="J108" s="63">
        <f aca="true" t="shared" si="8" ref="J108:J123">H108/G108*100</f>
        <v>83.69452705256066</v>
      </c>
    </row>
    <row r="109" spans="1:10" ht="60">
      <c r="A109" s="27" t="s">
        <v>268</v>
      </c>
      <c r="B109" s="16" t="s">
        <v>140</v>
      </c>
      <c r="C109" s="16" t="s">
        <v>28</v>
      </c>
      <c r="D109" s="23">
        <v>4409900</v>
      </c>
      <c r="E109" s="23" t="s">
        <v>270</v>
      </c>
      <c r="F109" s="70">
        <v>1164</v>
      </c>
      <c r="G109" s="17">
        <v>1825.89</v>
      </c>
      <c r="H109" s="17">
        <v>1528.17</v>
      </c>
      <c r="I109" s="63">
        <f t="shared" si="7"/>
        <v>131.28608247422682</v>
      </c>
      <c r="J109" s="63">
        <f t="shared" si="8"/>
        <v>83.69452705256066</v>
      </c>
    </row>
    <row r="110" spans="1:10" ht="31.5">
      <c r="A110" s="133" t="s">
        <v>271</v>
      </c>
      <c r="B110" s="71">
        <v>828</v>
      </c>
      <c r="C110" s="14" t="s">
        <v>119</v>
      </c>
      <c r="D110" s="14" t="s">
        <v>20</v>
      </c>
      <c r="E110" s="14" t="s">
        <v>19</v>
      </c>
      <c r="F110" s="72" t="str">
        <f>F112</f>
        <v>5,0</v>
      </c>
      <c r="G110" s="72" t="str">
        <f>G112</f>
        <v>15</v>
      </c>
      <c r="H110" s="72" t="str">
        <f>H112</f>
        <v>15</v>
      </c>
      <c r="I110" s="62">
        <f t="shared" si="7"/>
        <v>300</v>
      </c>
      <c r="J110" s="62">
        <f t="shared" si="8"/>
        <v>100</v>
      </c>
    </row>
    <row r="111" spans="1:10" ht="47.25">
      <c r="A111" s="102" t="s">
        <v>265</v>
      </c>
      <c r="B111" s="16" t="s">
        <v>140</v>
      </c>
      <c r="C111" s="16" t="s">
        <v>119</v>
      </c>
      <c r="D111" s="15">
        <v>4400101</v>
      </c>
      <c r="E111" s="16" t="s">
        <v>19</v>
      </c>
      <c r="F111" s="73" t="str">
        <f>F112</f>
        <v>5,0</v>
      </c>
      <c r="G111" s="73" t="str">
        <f>G112</f>
        <v>15</v>
      </c>
      <c r="H111" s="73" t="str">
        <f>H112</f>
        <v>15</v>
      </c>
      <c r="I111" s="63">
        <f t="shared" si="7"/>
        <v>300</v>
      </c>
      <c r="J111" s="63">
        <f t="shared" si="8"/>
        <v>100</v>
      </c>
    </row>
    <row r="112" spans="1:10" ht="31.5">
      <c r="A112" s="102" t="s">
        <v>272</v>
      </c>
      <c r="B112" s="16" t="s">
        <v>140</v>
      </c>
      <c r="C112" s="16" t="s">
        <v>119</v>
      </c>
      <c r="D112" s="15">
        <v>4400101</v>
      </c>
      <c r="E112" s="16" t="s">
        <v>53</v>
      </c>
      <c r="F112" s="97" t="s">
        <v>188</v>
      </c>
      <c r="G112" s="97" t="s">
        <v>275</v>
      </c>
      <c r="H112" s="97" t="s">
        <v>275</v>
      </c>
      <c r="I112" s="63">
        <f t="shared" si="7"/>
        <v>300</v>
      </c>
      <c r="J112" s="63">
        <f t="shared" si="8"/>
        <v>100</v>
      </c>
    </row>
    <row r="113" spans="1:10" ht="63">
      <c r="A113" s="12" t="s">
        <v>273</v>
      </c>
      <c r="B113" s="23" t="s">
        <v>140</v>
      </c>
      <c r="C113" s="23" t="s">
        <v>186</v>
      </c>
      <c r="D113" s="23" t="s">
        <v>20</v>
      </c>
      <c r="E113" s="23" t="s">
        <v>19</v>
      </c>
      <c r="F113" s="23" t="s">
        <v>188</v>
      </c>
      <c r="G113" s="97" t="s">
        <v>274</v>
      </c>
      <c r="H113" s="97" t="s">
        <v>274</v>
      </c>
      <c r="I113" s="63">
        <v>300</v>
      </c>
      <c r="J113" s="63">
        <v>100</v>
      </c>
    </row>
    <row r="114" spans="1:10" ht="45">
      <c r="A114" s="27" t="s">
        <v>267</v>
      </c>
      <c r="B114" s="23" t="s">
        <v>140</v>
      </c>
      <c r="C114" s="23" t="s">
        <v>186</v>
      </c>
      <c r="D114" s="23" t="s">
        <v>171</v>
      </c>
      <c r="E114" s="23" t="s">
        <v>257</v>
      </c>
      <c r="F114" s="23" t="s">
        <v>188</v>
      </c>
      <c r="G114" s="97" t="s">
        <v>274</v>
      </c>
      <c r="H114" s="97" t="s">
        <v>274</v>
      </c>
      <c r="I114" s="63">
        <v>300</v>
      </c>
      <c r="J114" s="63">
        <v>100</v>
      </c>
    </row>
    <row r="115" spans="1:10" ht="15.75">
      <c r="A115" s="134" t="s">
        <v>185</v>
      </c>
      <c r="B115" s="135" t="s">
        <v>140</v>
      </c>
      <c r="C115" s="135" t="s">
        <v>186</v>
      </c>
      <c r="D115" s="135" t="s">
        <v>276</v>
      </c>
      <c r="E115" s="135" t="s">
        <v>19</v>
      </c>
      <c r="F115" s="135" t="s">
        <v>202</v>
      </c>
      <c r="G115" s="136"/>
      <c r="H115" s="136"/>
      <c r="I115" s="110"/>
      <c r="J115" s="110"/>
    </row>
    <row r="116" spans="1:10" ht="63">
      <c r="A116" s="126" t="s">
        <v>208</v>
      </c>
      <c r="B116" s="23" t="s">
        <v>140</v>
      </c>
      <c r="C116" s="23" t="s">
        <v>186</v>
      </c>
      <c r="D116" s="23" t="s">
        <v>209</v>
      </c>
      <c r="E116" s="23" t="s">
        <v>19</v>
      </c>
      <c r="F116" s="23" t="s">
        <v>202</v>
      </c>
      <c r="G116" s="97"/>
      <c r="H116" s="97"/>
      <c r="I116" s="63"/>
      <c r="J116" s="63"/>
    </row>
    <row r="117" spans="1:10" ht="63">
      <c r="A117" s="127" t="s">
        <v>210</v>
      </c>
      <c r="B117" s="23" t="s">
        <v>140</v>
      </c>
      <c r="C117" s="23" t="s">
        <v>186</v>
      </c>
      <c r="D117" s="23" t="s">
        <v>209</v>
      </c>
      <c r="E117" s="23" t="s">
        <v>211</v>
      </c>
      <c r="F117" s="23" t="s">
        <v>202</v>
      </c>
      <c r="G117" s="97"/>
      <c r="H117" s="97"/>
      <c r="I117" s="63"/>
      <c r="J117" s="63"/>
    </row>
    <row r="118" spans="1:10" ht="33">
      <c r="A118" s="45" t="s">
        <v>110</v>
      </c>
      <c r="B118" s="74">
        <v>828</v>
      </c>
      <c r="C118" s="67" t="s">
        <v>120</v>
      </c>
      <c r="D118" s="67" t="s">
        <v>20</v>
      </c>
      <c r="E118" s="67" t="s">
        <v>19</v>
      </c>
      <c r="F118" s="82">
        <f>F119</f>
        <v>10</v>
      </c>
      <c r="G118" s="82">
        <f>G119</f>
        <v>10</v>
      </c>
      <c r="H118" s="82">
        <f>H119</f>
        <v>10</v>
      </c>
      <c r="I118" s="68">
        <f t="shared" si="7"/>
        <v>100</v>
      </c>
      <c r="J118" s="68">
        <f t="shared" si="8"/>
        <v>100</v>
      </c>
    </row>
    <row r="119" spans="1:10" ht="16.5">
      <c r="A119" s="44" t="s">
        <v>111</v>
      </c>
      <c r="B119" s="75">
        <v>828</v>
      </c>
      <c r="C119" s="14" t="s">
        <v>121</v>
      </c>
      <c r="D119" s="14" t="s">
        <v>20</v>
      </c>
      <c r="E119" s="14" t="s">
        <v>19</v>
      </c>
      <c r="F119" s="95">
        <f>F122</f>
        <v>10</v>
      </c>
      <c r="G119" s="95">
        <f>G122</f>
        <v>10</v>
      </c>
      <c r="H119" s="95">
        <f>H122</f>
        <v>10</v>
      </c>
      <c r="I119" s="62">
        <f t="shared" si="7"/>
        <v>100</v>
      </c>
      <c r="J119" s="62">
        <f t="shared" si="8"/>
        <v>100</v>
      </c>
    </row>
    <row r="120" spans="1:10" ht="33">
      <c r="A120" s="31" t="s">
        <v>12</v>
      </c>
      <c r="B120" s="16" t="s">
        <v>140</v>
      </c>
      <c r="C120" s="16" t="s">
        <v>121</v>
      </c>
      <c r="D120" s="16" t="s">
        <v>122</v>
      </c>
      <c r="E120" s="16" t="s">
        <v>19</v>
      </c>
      <c r="F120" s="17">
        <f>F122</f>
        <v>10</v>
      </c>
      <c r="G120" s="17">
        <f>G122</f>
        <v>10</v>
      </c>
      <c r="H120" s="17">
        <f>H122</f>
        <v>10</v>
      </c>
      <c r="I120" s="63">
        <f t="shared" si="7"/>
        <v>100</v>
      </c>
      <c r="J120" s="63">
        <f t="shared" si="8"/>
        <v>100</v>
      </c>
    </row>
    <row r="121" spans="1:10" ht="49.5">
      <c r="A121" s="31" t="s">
        <v>112</v>
      </c>
      <c r="B121" s="16" t="s">
        <v>140</v>
      </c>
      <c r="C121" s="16" t="s">
        <v>121</v>
      </c>
      <c r="D121" s="16" t="s">
        <v>122</v>
      </c>
      <c r="E121" s="16" t="s">
        <v>19</v>
      </c>
      <c r="F121" s="17">
        <f>F122</f>
        <v>10</v>
      </c>
      <c r="G121" s="17">
        <f>G122</f>
        <v>10</v>
      </c>
      <c r="H121" s="17">
        <f>H122</f>
        <v>10</v>
      </c>
      <c r="I121" s="63">
        <f t="shared" si="7"/>
        <v>100</v>
      </c>
      <c r="J121" s="63">
        <f t="shared" si="8"/>
        <v>100</v>
      </c>
    </row>
    <row r="122" spans="1:10" ht="30">
      <c r="A122" s="27" t="s">
        <v>231</v>
      </c>
      <c r="B122" s="16" t="s">
        <v>140</v>
      </c>
      <c r="C122" s="16" t="s">
        <v>187</v>
      </c>
      <c r="D122" s="16" t="s">
        <v>122</v>
      </c>
      <c r="E122" s="16" t="s">
        <v>232</v>
      </c>
      <c r="F122" s="17">
        <v>10</v>
      </c>
      <c r="G122" s="17">
        <v>10</v>
      </c>
      <c r="H122" s="17">
        <v>10</v>
      </c>
      <c r="I122" s="63">
        <f t="shared" si="7"/>
        <v>100</v>
      </c>
      <c r="J122" s="63">
        <f t="shared" si="8"/>
        <v>100</v>
      </c>
    </row>
    <row r="123" spans="1:10" ht="16.5">
      <c r="A123" s="45" t="s">
        <v>163</v>
      </c>
      <c r="B123" s="77">
        <v>828</v>
      </c>
      <c r="C123" s="50" t="s">
        <v>164</v>
      </c>
      <c r="D123" s="50" t="s">
        <v>20</v>
      </c>
      <c r="E123" s="50" t="s">
        <v>19</v>
      </c>
      <c r="F123" s="93" t="str">
        <f>F124</f>
        <v>3,0</v>
      </c>
      <c r="G123" s="93" t="e">
        <f>#REF!+G124</f>
        <v>#REF!</v>
      </c>
      <c r="H123" s="93" t="e">
        <f>#REF!+H124</f>
        <v>#REF!</v>
      </c>
      <c r="I123" s="61" t="e">
        <f t="shared" si="7"/>
        <v>#REF!</v>
      </c>
      <c r="J123" s="61" t="e">
        <f t="shared" si="8"/>
        <v>#REF!</v>
      </c>
    </row>
    <row r="124" spans="1:10" ht="31.5">
      <c r="A124" s="52" t="s">
        <v>131</v>
      </c>
      <c r="B124" s="71">
        <v>828</v>
      </c>
      <c r="C124" s="14" t="s">
        <v>119</v>
      </c>
      <c r="D124" s="14" t="s">
        <v>20</v>
      </c>
      <c r="E124" s="14" t="s">
        <v>19</v>
      </c>
      <c r="F124" s="72" t="str">
        <f>F126</f>
        <v>3,0</v>
      </c>
      <c r="G124" s="95"/>
      <c r="H124" s="95"/>
      <c r="I124" s="62"/>
      <c r="J124" s="62"/>
    </row>
    <row r="125" spans="1:10" ht="47.25">
      <c r="A125" s="33" t="s">
        <v>167</v>
      </c>
      <c r="B125" s="16" t="s">
        <v>140</v>
      </c>
      <c r="C125" s="16" t="s">
        <v>165</v>
      </c>
      <c r="D125" s="15">
        <v>4508504</v>
      </c>
      <c r="E125" s="16" t="s">
        <v>19</v>
      </c>
      <c r="F125" s="73" t="str">
        <f>F126</f>
        <v>3,0</v>
      </c>
      <c r="G125" s="20"/>
      <c r="H125" s="20"/>
      <c r="I125" s="66"/>
      <c r="J125" s="66"/>
    </row>
    <row r="126" spans="1:10" ht="33">
      <c r="A126" s="34" t="s">
        <v>50</v>
      </c>
      <c r="B126" s="16" t="s">
        <v>140</v>
      </c>
      <c r="C126" s="16" t="s">
        <v>165</v>
      </c>
      <c r="D126" s="15">
        <v>4508504</v>
      </c>
      <c r="E126" s="16" t="s">
        <v>53</v>
      </c>
      <c r="F126" s="97" t="s">
        <v>218</v>
      </c>
      <c r="G126" s="20"/>
      <c r="H126" s="20"/>
      <c r="I126" s="66"/>
      <c r="J126" s="66"/>
    </row>
    <row r="127" spans="1:10" ht="12.75">
      <c r="A127" s="91"/>
      <c r="B127" s="92"/>
      <c r="C127" s="92"/>
      <c r="D127" s="92"/>
      <c r="E127" s="94"/>
      <c r="F127" s="20"/>
      <c r="G127" s="20"/>
      <c r="H127" s="20"/>
      <c r="I127" s="66"/>
      <c r="J127" s="66"/>
    </row>
    <row r="128" spans="1:10" ht="16.5">
      <c r="A128" s="90" t="s">
        <v>203</v>
      </c>
      <c r="B128" s="89"/>
      <c r="C128" s="89"/>
      <c r="D128" s="89"/>
      <c r="E128" s="89"/>
      <c r="F128" s="95">
        <f>F15+F45+F50+F55+F75+F101+F118+F123+F118</f>
        <v>3265.19</v>
      </c>
      <c r="G128" s="95">
        <f>G15+G45+G50+G55+G75+G101+G119</f>
        <v>9027.54</v>
      </c>
      <c r="H128" s="95">
        <f>H15+H45+H50+H55+H75+H101+H118</f>
        <v>8510.060000000001</v>
      </c>
      <c r="I128" s="128">
        <f>H128/F128*100</f>
        <v>260.62985614925935</v>
      </c>
      <c r="J128" s="128">
        <f>H128/G128*100</f>
        <v>94.26776286784661</v>
      </c>
    </row>
    <row r="129" ht="12.75">
      <c r="E129" s="25"/>
    </row>
    <row r="130" ht="12.75">
      <c r="E130" s="25"/>
    </row>
    <row r="131" spans="1:6" ht="12.75">
      <c r="A131" t="s">
        <v>158</v>
      </c>
      <c r="E131" s="25"/>
      <c r="F131" t="s">
        <v>180</v>
      </c>
    </row>
    <row r="132" ht="12.75">
      <c r="E132" s="25"/>
    </row>
    <row r="133" ht="12.75">
      <c r="E133" s="25"/>
    </row>
    <row r="134" ht="12.75">
      <c r="E134" s="25"/>
    </row>
    <row r="135" ht="12.75">
      <c r="E135" s="25"/>
    </row>
    <row r="136" ht="12.75">
      <c r="E136" s="25"/>
    </row>
    <row r="137" ht="12.75">
      <c r="E137" s="25"/>
    </row>
    <row r="138" ht="12.75">
      <c r="E138" s="25"/>
    </row>
    <row r="139" ht="12.75">
      <c r="E139" s="25"/>
    </row>
    <row r="140" ht="12.75">
      <c r="E140" s="25"/>
    </row>
    <row r="141" ht="12.75">
      <c r="E141" s="25"/>
    </row>
    <row r="142" ht="12.75">
      <c r="E142" s="25"/>
    </row>
    <row r="143" ht="12.75">
      <c r="E143" s="25"/>
    </row>
    <row r="144" ht="12.75">
      <c r="E144" s="25"/>
    </row>
    <row r="145" ht="12.75">
      <c r="E145" s="25"/>
    </row>
  </sheetData>
  <sheetProtection/>
  <mergeCells count="12">
    <mergeCell ref="I11:I12"/>
    <mergeCell ref="J11:J12"/>
    <mergeCell ref="C3:I3"/>
    <mergeCell ref="E5:G5"/>
    <mergeCell ref="H11:H12"/>
    <mergeCell ref="G11:G12"/>
    <mergeCell ref="A11:A12"/>
    <mergeCell ref="F11:F12"/>
    <mergeCell ref="B11:B12"/>
    <mergeCell ref="C11:C12"/>
    <mergeCell ref="D11:D12"/>
    <mergeCell ref="E11:E12"/>
  </mergeCells>
  <printOptions/>
  <pageMargins left="0.75" right="0.75" top="1" bottom="1" header="0.5" footer="0.5"/>
  <pageSetup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9.375" style="0" customWidth="1"/>
    <col min="2" max="2" width="16.00390625" style="0" customWidth="1"/>
    <col min="3" max="3" width="10.25390625" style="0" hidden="1" customWidth="1"/>
    <col min="4" max="4" width="9.75390625" style="0" hidden="1" customWidth="1"/>
    <col min="5" max="5" width="12.875" style="0" customWidth="1"/>
    <col min="6" max="6" width="10.875" style="0" customWidth="1"/>
    <col min="7" max="7" width="10.125" style="0" customWidth="1"/>
    <col min="8" max="8" width="11.375" style="0" customWidth="1"/>
    <col min="9" max="9" width="12.625" style="0" customWidth="1"/>
  </cols>
  <sheetData>
    <row r="1" spans="2:8" ht="15.75">
      <c r="B1" s="2" t="s">
        <v>33</v>
      </c>
      <c r="E1" s="9"/>
      <c r="F1" s="9"/>
      <c r="G1" s="9"/>
      <c r="H1" s="9"/>
    </row>
    <row r="2" spans="2:9" ht="15.75">
      <c r="B2" s="145" t="s">
        <v>34</v>
      </c>
      <c r="C2" s="143"/>
      <c r="D2" s="143"/>
      <c r="E2" s="143"/>
      <c r="F2" s="143"/>
      <c r="G2" s="143"/>
      <c r="H2" s="143"/>
      <c r="I2" s="143"/>
    </row>
    <row r="3" spans="2:9" ht="15.75">
      <c r="B3" s="2" t="s">
        <v>35</v>
      </c>
      <c r="E3" s="141" t="s">
        <v>213</v>
      </c>
      <c r="F3" s="143"/>
      <c r="G3" s="143"/>
      <c r="H3" s="143"/>
      <c r="I3" s="143"/>
    </row>
    <row r="4" spans="2:8" ht="15.75">
      <c r="B4" s="2" t="s">
        <v>151</v>
      </c>
      <c r="E4" s="9"/>
      <c r="F4" s="141"/>
      <c r="G4" s="141"/>
      <c r="H4" s="141"/>
    </row>
    <row r="5" spans="4:8" ht="12.75">
      <c r="D5" s="9"/>
      <c r="E5" s="9"/>
      <c r="F5" s="9"/>
      <c r="G5" s="9"/>
      <c r="H5" s="9"/>
    </row>
    <row r="7" spans="2:6" ht="16.5">
      <c r="B7" s="87"/>
      <c r="C7" s="3"/>
      <c r="D7" s="4"/>
      <c r="E7" s="4"/>
      <c r="F7" s="4"/>
    </row>
    <row r="8" spans="2:6" ht="15.75">
      <c r="B8" s="4"/>
      <c r="C8" s="3" t="s">
        <v>149</v>
      </c>
      <c r="D8" s="4"/>
      <c r="E8" s="4"/>
      <c r="F8" s="4"/>
    </row>
    <row r="9" spans="2:7" ht="15.75">
      <c r="B9" s="4"/>
      <c r="C9" s="3"/>
      <c r="D9" s="4"/>
      <c r="E9" s="146" t="s">
        <v>32</v>
      </c>
      <c r="F9" s="143"/>
      <c r="G9" s="143"/>
    </row>
    <row r="10" spans="1:9" ht="15.75">
      <c r="A10" s="144" t="s">
        <v>156</v>
      </c>
      <c r="B10" s="144"/>
      <c r="C10" s="144"/>
      <c r="D10" s="144"/>
      <c r="E10" s="144"/>
      <c r="F10" s="144"/>
      <c r="G10" s="144"/>
      <c r="H10" s="144"/>
      <c r="I10" s="144"/>
    </row>
    <row r="11" spans="1:9" ht="33" customHeight="1">
      <c r="A11" s="147" t="s">
        <v>214</v>
      </c>
      <c r="B11" s="148"/>
      <c r="C11" s="148"/>
      <c r="D11" s="148"/>
      <c r="E11" s="148"/>
      <c r="F11" s="148"/>
      <c r="G11" s="148"/>
      <c r="H11" s="148"/>
      <c r="I11" s="88"/>
    </row>
    <row r="12" ht="12.75">
      <c r="A12" s="55" t="s">
        <v>133</v>
      </c>
    </row>
    <row r="13" spans="1:10" ht="12.75">
      <c r="A13" s="139" t="s">
        <v>37</v>
      </c>
      <c r="B13" s="139" t="s">
        <v>72</v>
      </c>
      <c r="C13" s="139" t="s">
        <v>1</v>
      </c>
      <c r="D13" s="139" t="s">
        <v>2</v>
      </c>
      <c r="E13" s="139" t="s">
        <v>215</v>
      </c>
      <c r="F13" s="139" t="s">
        <v>17</v>
      </c>
      <c r="G13" s="139" t="s">
        <v>216</v>
      </c>
      <c r="H13" s="139" t="s">
        <v>30</v>
      </c>
      <c r="I13" s="139" t="s">
        <v>31</v>
      </c>
      <c r="J13" s="1"/>
    </row>
    <row r="14" spans="1:10" ht="40.5" customHeight="1">
      <c r="A14" s="142"/>
      <c r="B14" s="139"/>
      <c r="C14" s="139"/>
      <c r="D14" s="139"/>
      <c r="E14" s="142"/>
      <c r="F14" s="142"/>
      <c r="G14" s="139"/>
      <c r="H14" s="142"/>
      <c r="I14" s="139"/>
      <c r="J14" s="1"/>
    </row>
    <row r="15" spans="1:10" ht="12.75">
      <c r="A15" s="5">
        <v>1</v>
      </c>
      <c r="B15" s="6">
        <v>3</v>
      </c>
      <c r="C15" s="6">
        <v>4</v>
      </c>
      <c r="D15" s="6">
        <v>5</v>
      </c>
      <c r="E15" s="5">
        <v>6</v>
      </c>
      <c r="F15" s="5">
        <v>7</v>
      </c>
      <c r="G15" s="6">
        <v>8</v>
      </c>
      <c r="H15" s="5">
        <v>9</v>
      </c>
      <c r="I15" s="6">
        <v>10</v>
      </c>
      <c r="J15" s="1"/>
    </row>
    <row r="16" spans="1:10" ht="14.25">
      <c r="A16" s="51" t="s">
        <v>51</v>
      </c>
      <c r="B16" s="50" t="s">
        <v>55</v>
      </c>
      <c r="C16" s="50" t="s">
        <v>20</v>
      </c>
      <c r="D16" s="50" t="s">
        <v>19</v>
      </c>
      <c r="E16" s="61">
        <v>1643</v>
      </c>
      <c r="F16" s="61">
        <f>F17+F18+F19+F20+F21</f>
        <v>1920.1999999999998</v>
      </c>
      <c r="G16" s="61">
        <f>G17+G18+G19+G21</f>
        <v>1847.1299999999999</v>
      </c>
      <c r="H16" s="61">
        <f>G16/E16*100</f>
        <v>112.42422398052344</v>
      </c>
      <c r="I16" s="61">
        <f aca="true" t="shared" si="0" ref="I16:I21">G16/F16*100</f>
        <v>96.19466722216437</v>
      </c>
      <c r="J16" s="1"/>
    </row>
    <row r="17" spans="1:10" ht="60">
      <c r="A17" s="35" t="s">
        <v>47</v>
      </c>
      <c r="B17" s="14" t="s">
        <v>22</v>
      </c>
      <c r="C17" s="14" t="s">
        <v>20</v>
      </c>
      <c r="D17" s="14" t="s">
        <v>19</v>
      </c>
      <c r="E17" s="62">
        <v>692.7</v>
      </c>
      <c r="F17" s="62">
        <v>692.7</v>
      </c>
      <c r="G17" s="62">
        <v>692.7</v>
      </c>
      <c r="H17" s="62">
        <f>G17/E17*100</f>
        <v>100</v>
      </c>
      <c r="I17" s="62">
        <f t="shared" si="0"/>
        <v>100</v>
      </c>
      <c r="J17" s="1"/>
    </row>
    <row r="18" spans="1:10" ht="94.5">
      <c r="A18" s="37" t="s">
        <v>58</v>
      </c>
      <c r="B18" s="14" t="s">
        <v>25</v>
      </c>
      <c r="C18" s="14" t="s">
        <v>20</v>
      </c>
      <c r="D18" s="14" t="s">
        <v>19</v>
      </c>
      <c r="E18" s="64">
        <v>780.3</v>
      </c>
      <c r="F18" s="64">
        <v>779.42</v>
      </c>
      <c r="G18" s="64">
        <v>773.15</v>
      </c>
      <c r="H18" s="62">
        <f>G18/E18*100</f>
        <v>99.08368576188646</v>
      </c>
      <c r="I18" s="62">
        <f t="shared" si="0"/>
        <v>99.19555566960048</v>
      </c>
      <c r="J18" s="1"/>
    </row>
    <row r="19" spans="1:10" ht="78.75">
      <c r="A19" s="37" t="s">
        <v>181</v>
      </c>
      <c r="B19" s="14" t="s">
        <v>160</v>
      </c>
      <c r="C19" s="14"/>
      <c r="D19" s="14"/>
      <c r="E19" s="41" t="s">
        <v>217</v>
      </c>
      <c r="F19" s="64">
        <v>87.71</v>
      </c>
      <c r="G19" s="41" t="s">
        <v>220</v>
      </c>
      <c r="H19" s="14" t="s">
        <v>212</v>
      </c>
      <c r="I19" s="62">
        <v>100</v>
      </c>
      <c r="J19" s="1"/>
    </row>
    <row r="20" spans="1:10" ht="15.75">
      <c r="A20" s="96" t="s">
        <v>13</v>
      </c>
      <c r="B20" s="14" t="s">
        <v>161</v>
      </c>
      <c r="C20" s="14" t="s">
        <v>20</v>
      </c>
      <c r="D20" s="14" t="s">
        <v>19</v>
      </c>
      <c r="E20" s="62">
        <v>4</v>
      </c>
      <c r="F20" s="62">
        <v>4</v>
      </c>
      <c r="G20" s="62"/>
      <c r="H20" s="62">
        <f>G20/E20*100</f>
        <v>0</v>
      </c>
      <c r="I20" s="62">
        <f t="shared" si="0"/>
        <v>0</v>
      </c>
      <c r="J20" s="1"/>
    </row>
    <row r="21" spans="1:10" ht="31.5">
      <c r="A21" s="112" t="s">
        <v>4</v>
      </c>
      <c r="B21" s="108" t="s">
        <v>162</v>
      </c>
      <c r="C21" s="108"/>
      <c r="D21" s="108"/>
      <c r="E21" s="110">
        <v>106</v>
      </c>
      <c r="F21" s="110">
        <v>356.37</v>
      </c>
      <c r="G21" s="110">
        <v>293.57</v>
      </c>
      <c r="H21" s="110">
        <v>79.99</v>
      </c>
      <c r="I21" s="110">
        <f t="shared" si="0"/>
        <v>82.37786570137779</v>
      </c>
      <c r="J21" s="1"/>
    </row>
    <row r="22" spans="1:10" ht="15.75">
      <c r="A22" s="96"/>
      <c r="B22" s="14"/>
      <c r="C22" s="14"/>
      <c r="D22" s="14"/>
      <c r="E22" s="62"/>
      <c r="F22" s="62"/>
      <c r="G22" s="62"/>
      <c r="H22" s="62"/>
      <c r="I22" s="62"/>
      <c r="J22" s="1"/>
    </row>
    <row r="23" spans="1:10" ht="15.75">
      <c r="A23" s="49" t="s">
        <v>8</v>
      </c>
      <c r="B23" s="50" t="s">
        <v>26</v>
      </c>
      <c r="C23" s="50" t="s">
        <v>20</v>
      </c>
      <c r="D23" s="50" t="s">
        <v>19</v>
      </c>
      <c r="E23" s="61">
        <v>95.19</v>
      </c>
      <c r="F23" s="61">
        <v>95.92</v>
      </c>
      <c r="G23" s="61">
        <f>G24</f>
        <v>95.92</v>
      </c>
      <c r="H23" s="61">
        <v>100</v>
      </c>
      <c r="I23" s="61">
        <v>100</v>
      </c>
      <c r="J23" s="1"/>
    </row>
    <row r="24" spans="1:10" ht="33">
      <c r="A24" s="53" t="s">
        <v>76</v>
      </c>
      <c r="B24" s="14" t="s">
        <v>75</v>
      </c>
      <c r="C24" s="14" t="s">
        <v>20</v>
      </c>
      <c r="D24" s="14" t="s">
        <v>19</v>
      </c>
      <c r="E24" s="62">
        <v>95.19</v>
      </c>
      <c r="F24" s="62">
        <v>95.92</v>
      </c>
      <c r="G24" s="62">
        <v>95.92</v>
      </c>
      <c r="H24" s="62">
        <f>G24/E24*100</f>
        <v>100.76688727807543</v>
      </c>
      <c r="I24" s="62">
        <f>G24/F24*100</f>
        <v>100</v>
      </c>
      <c r="J24" s="1"/>
    </row>
    <row r="25" spans="1:10" ht="51.75">
      <c r="A25" s="107" t="s">
        <v>182</v>
      </c>
      <c r="B25" s="59" t="s">
        <v>176</v>
      </c>
      <c r="C25" s="59"/>
      <c r="D25" s="59"/>
      <c r="E25" s="60">
        <v>30</v>
      </c>
      <c r="F25" s="60">
        <v>23.22</v>
      </c>
      <c r="G25" s="60">
        <v>23.22</v>
      </c>
      <c r="H25" s="60">
        <v>492.8</v>
      </c>
      <c r="I25" s="60">
        <v>99.05</v>
      </c>
      <c r="J25" s="1"/>
    </row>
    <row r="26" spans="1:10" ht="17.25">
      <c r="A26" s="107" t="s">
        <v>183</v>
      </c>
      <c r="B26" s="59" t="s">
        <v>184</v>
      </c>
      <c r="C26" s="59"/>
      <c r="D26" s="59"/>
      <c r="E26" s="60">
        <v>75</v>
      </c>
      <c r="F26" s="60">
        <v>4374.6</v>
      </c>
      <c r="G26" s="60">
        <v>4229.42</v>
      </c>
      <c r="H26" s="60">
        <v>806.8</v>
      </c>
      <c r="I26" s="60">
        <v>83.8</v>
      </c>
      <c r="J26" s="1"/>
    </row>
    <row r="27" spans="1:10" ht="31.5">
      <c r="A27" s="47" t="s">
        <v>78</v>
      </c>
      <c r="B27" s="48" t="s">
        <v>81</v>
      </c>
      <c r="C27" s="48" t="s">
        <v>20</v>
      </c>
      <c r="D27" s="48" t="s">
        <v>19</v>
      </c>
      <c r="E27" s="61">
        <v>230</v>
      </c>
      <c r="F27" s="61">
        <f>F28+F29</f>
        <v>759.51</v>
      </c>
      <c r="G27" s="61">
        <f>G28+G29</f>
        <v>758.01</v>
      </c>
      <c r="H27" s="61">
        <f>G27/E27*100</f>
        <v>329.5695652173913</v>
      </c>
      <c r="I27" s="61">
        <f>G27/F27*100</f>
        <v>99.8025042461587</v>
      </c>
      <c r="J27" s="1"/>
    </row>
    <row r="28" spans="1:10" ht="15.75">
      <c r="A28" s="40" t="s">
        <v>9</v>
      </c>
      <c r="B28" s="41" t="s">
        <v>18</v>
      </c>
      <c r="C28" s="41" t="s">
        <v>20</v>
      </c>
      <c r="D28" s="41" t="s">
        <v>19</v>
      </c>
      <c r="E28" s="62"/>
      <c r="F28" s="62">
        <v>282.6</v>
      </c>
      <c r="G28" s="62">
        <v>282.6</v>
      </c>
      <c r="H28" s="62" t="e">
        <f aca="true" t="shared" si="1" ref="H28:H35">G28/E28*100</f>
        <v>#DIV/0!</v>
      </c>
      <c r="I28" s="62">
        <f aca="true" t="shared" si="2" ref="I28:I35">G28/F28*100</f>
        <v>100</v>
      </c>
      <c r="J28" s="1"/>
    </row>
    <row r="29" spans="1:10" ht="16.5">
      <c r="A29" s="44" t="s">
        <v>11</v>
      </c>
      <c r="B29" s="14" t="s">
        <v>89</v>
      </c>
      <c r="C29" s="14" t="s">
        <v>20</v>
      </c>
      <c r="D29" s="14" t="s">
        <v>19</v>
      </c>
      <c r="E29" s="62">
        <v>230</v>
      </c>
      <c r="F29" s="62">
        <v>476.91</v>
      </c>
      <c r="G29" s="62">
        <v>475.41</v>
      </c>
      <c r="H29" s="62">
        <f t="shared" si="1"/>
        <v>206.70000000000002</v>
      </c>
      <c r="I29" s="62">
        <f t="shared" si="2"/>
        <v>99.68547524690193</v>
      </c>
      <c r="J29" s="1"/>
    </row>
    <row r="30" spans="1:10" ht="30.75" customHeight="1">
      <c r="A30" s="45" t="s">
        <v>102</v>
      </c>
      <c r="B30" s="67" t="s">
        <v>103</v>
      </c>
      <c r="C30" s="67" t="s">
        <v>20</v>
      </c>
      <c r="D30" s="67" t="s">
        <v>19</v>
      </c>
      <c r="E30" s="68">
        <v>1169</v>
      </c>
      <c r="F30" s="68">
        <f>F31+F32</f>
        <v>1844.09</v>
      </c>
      <c r="G30" s="68">
        <f>G31+G32</f>
        <v>1546.36</v>
      </c>
      <c r="H30" s="61">
        <f t="shared" si="1"/>
        <v>132.28058169375535</v>
      </c>
      <c r="I30" s="61">
        <f t="shared" si="2"/>
        <v>83.85490946754226</v>
      </c>
      <c r="J30" s="1"/>
    </row>
    <row r="31" spans="1:10" ht="15.75">
      <c r="A31" s="46" t="s">
        <v>14</v>
      </c>
      <c r="B31" s="14" t="s">
        <v>28</v>
      </c>
      <c r="C31" s="14" t="s">
        <v>20</v>
      </c>
      <c r="D31" s="14" t="s">
        <v>19</v>
      </c>
      <c r="E31" s="62">
        <v>1164</v>
      </c>
      <c r="F31" s="62">
        <v>1829.09</v>
      </c>
      <c r="G31" s="62">
        <v>1531.36</v>
      </c>
      <c r="H31" s="62">
        <f t="shared" si="1"/>
        <v>131.56013745704468</v>
      </c>
      <c r="I31" s="62">
        <f t="shared" si="2"/>
        <v>83.72250682033142</v>
      </c>
      <c r="J31" s="1"/>
    </row>
    <row r="32" spans="1:9" ht="21" customHeight="1">
      <c r="A32" s="52" t="s">
        <v>219</v>
      </c>
      <c r="B32" s="14" t="s">
        <v>119</v>
      </c>
      <c r="C32" s="14" t="s">
        <v>20</v>
      </c>
      <c r="D32" s="14" t="s">
        <v>19</v>
      </c>
      <c r="E32" s="78">
        <v>5</v>
      </c>
      <c r="F32" s="78">
        <v>15</v>
      </c>
      <c r="G32" s="78">
        <v>15</v>
      </c>
      <c r="H32" s="62">
        <f t="shared" si="1"/>
        <v>300</v>
      </c>
      <c r="I32" s="62">
        <f t="shared" si="2"/>
        <v>100</v>
      </c>
    </row>
    <row r="33" spans="1:9" ht="18.75">
      <c r="A33" s="111" t="s">
        <v>185</v>
      </c>
      <c r="B33" s="108" t="s">
        <v>186</v>
      </c>
      <c r="C33" s="108"/>
      <c r="D33" s="108"/>
      <c r="E33" s="109">
        <v>10</v>
      </c>
      <c r="F33" s="109"/>
      <c r="G33" s="109"/>
      <c r="H33" s="110"/>
      <c r="I33" s="110"/>
    </row>
    <row r="34" spans="1:9" ht="33">
      <c r="A34" s="45" t="s">
        <v>110</v>
      </c>
      <c r="B34" s="68">
        <v>1100</v>
      </c>
      <c r="C34" s="68" t="s">
        <v>20</v>
      </c>
      <c r="D34" s="68" t="s">
        <v>19</v>
      </c>
      <c r="E34" s="82">
        <v>10</v>
      </c>
      <c r="F34" s="82">
        <f>F35</f>
        <v>10</v>
      </c>
      <c r="G34" s="82">
        <v>10</v>
      </c>
      <c r="H34" s="61">
        <f t="shared" si="1"/>
        <v>100</v>
      </c>
      <c r="I34" s="61">
        <f t="shared" si="2"/>
        <v>100</v>
      </c>
    </row>
    <row r="35" spans="1:9" ht="16.5">
      <c r="A35" s="44" t="s">
        <v>111</v>
      </c>
      <c r="B35" s="14" t="s">
        <v>187</v>
      </c>
      <c r="C35" s="14" t="s">
        <v>20</v>
      </c>
      <c r="D35" s="14" t="s">
        <v>19</v>
      </c>
      <c r="E35" s="83">
        <v>10</v>
      </c>
      <c r="F35" s="83">
        <v>10</v>
      </c>
      <c r="G35" s="83">
        <v>10</v>
      </c>
      <c r="H35" s="62">
        <f t="shared" si="1"/>
        <v>100</v>
      </c>
      <c r="I35" s="62">
        <f t="shared" si="2"/>
        <v>100</v>
      </c>
    </row>
    <row r="36" spans="1:9" ht="37.5">
      <c r="A36" s="111" t="s">
        <v>163</v>
      </c>
      <c r="B36" s="50" t="s">
        <v>165</v>
      </c>
      <c r="C36" s="50"/>
      <c r="D36" s="50"/>
      <c r="E36" s="106" t="s">
        <v>218</v>
      </c>
      <c r="F36" s="77"/>
      <c r="G36" s="77"/>
      <c r="H36" s="61"/>
      <c r="I36" s="61"/>
    </row>
    <row r="37" spans="1:9" ht="15.75">
      <c r="A37" s="81"/>
      <c r="B37" s="14"/>
      <c r="C37" s="14"/>
      <c r="D37" s="14"/>
      <c r="E37" s="75"/>
      <c r="F37" s="75"/>
      <c r="G37" s="75"/>
      <c r="H37" s="62"/>
      <c r="I37" s="62"/>
    </row>
    <row r="38" spans="1:9" ht="16.5">
      <c r="A38" s="44"/>
      <c r="B38" s="14"/>
      <c r="C38" s="14"/>
      <c r="D38" s="14"/>
      <c r="E38" s="75"/>
      <c r="F38" s="75"/>
      <c r="G38" s="75"/>
      <c r="H38" s="62"/>
      <c r="I38" s="62"/>
    </row>
    <row r="39" spans="1:9" ht="12.75">
      <c r="A39" s="84" t="s">
        <v>150</v>
      </c>
      <c r="B39" s="84"/>
      <c r="C39" s="84"/>
      <c r="D39" s="85"/>
      <c r="E39" s="86">
        <f>E16+E23+E25+E26+E27+E30+E33+E34+E36</f>
        <v>3265.19</v>
      </c>
      <c r="F39" s="86">
        <f>F16+F23+F25+F26+F27+F30+F34</f>
        <v>9027.54</v>
      </c>
      <c r="G39" s="86">
        <f>G16++G23+G25+G26+G27+G30+G34</f>
        <v>8510.060000000001</v>
      </c>
      <c r="H39" s="62">
        <v>251.61</v>
      </c>
      <c r="I39" s="62">
        <f>G39/F39*100</f>
        <v>94.26776286784661</v>
      </c>
    </row>
    <row r="40" ht="12.75">
      <c r="D40" s="25"/>
    </row>
    <row r="41" spans="1:7" ht="12.75">
      <c r="A41" t="s">
        <v>157</v>
      </c>
      <c r="D41" s="25"/>
      <c r="G41" t="s">
        <v>180</v>
      </c>
    </row>
    <row r="42" ht="12.75">
      <c r="D42" s="25"/>
    </row>
    <row r="43" ht="12.75">
      <c r="D43" s="25"/>
    </row>
    <row r="44" ht="12.75">
      <c r="D44" s="25"/>
    </row>
    <row r="45" ht="12.75">
      <c r="D45" s="25"/>
    </row>
    <row r="46" ht="12.75">
      <c r="D46" s="25"/>
    </row>
    <row r="47" ht="12.75">
      <c r="D47" s="25"/>
    </row>
    <row r="48" ht="12.75">
      <c r="D48" s="25"/>
    </row>
    <row r="49" ht="12.75">
      <c r="D49" s="25"/>
    </row>
    <row r="50" ht="12.75">
      <c r="D50" s="25"/>
    </row>
    <row r="51" ht="12.75">
      <c r="D51" s="25"/>
    </row>
    <row r="52" ht="12.75">
      <c r="D52" s="25"/>
    </row>
    <row r="53" ht="12.75">
      <c r="D53" s="25"/>
    </row>
    <row r="54" ht="12.75">
      <c r="D54" s="25"/>
    </row>
    <row r="55" ht="12.75">
      <c r="D55" s="25"/>
    </row>
  </sheetData>
  <sheetProtection/>
  <mergeCells count="15">
    <mergeCell ref="F4:H4"/>
    <mergeCell ref="C13:C14"/>
    <mergeCell ref="D13:D14"/>
    <mergeCell ref="G13:G14"/>
    <mergeCell ref="F13:F14"/>
    <mergeCell ref="I13:I14"/>
    <mergeCell ref="A10:I10"/>
    <mergeCell ref="B2:I2"/>
    <mergeCell ref="E3:I3"/>
    <mergeCell ref="E9:G9"/>
    <mergeCell ref="A11:H11"/>
    <mergeCell ref="A13:A14"/>
    <mergeCell ref="E13:E14"/>
    <mergeCell ref="B13:B14"/>
    <mergeCell ref="H13:H14"/>
  </mergeCells>
  <printOptions/>
  <pageMargins left="0.75" right="0.75" top="1" bottom="1" header="0.5" footer="0.5"/>
  <pageSetup horizontalDpi="600" verticalDpi="600" orientation="portrait" paperSize="9" scale="69" r:id="rId2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marchenko</dc:creator>
  <cp:keywords/>
  <dc:description/>
  <cp:lastModifiedBy>WiZaRd</cp:lastModifiedBy>
  <cp:lastPrinted>2014-03-13T00:25:29Z</cp:lastPrinted>
  <dcterms:created xsi:type="dcterms:W3CDTF">2008-03-20T06:09:23Z</dcterms:created>
  <dcterms:modified xsi:type="dcterms:W3CDTF">2014-04-14T22:52:02Z</dcterms:modified>
  <cp:category/>
  <cp:version/>
  <cp:contentType/>
  <cp:contentStatus/>
</cp:coreProperties>
</file>