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Сальское пример" sheetId="1" r:id="rId1"/>
    <sheet name=" Сальское № 2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<sst xmlns="http://schemas.openxmlformats.org/spreadsheetml/2006/main" count="955" uniqueCount="214">
  <si>
    <t>глава</t>
  </si>
  <si>
    <t>ЦС</t>
  </si>
  <si>
    <t>ВР</t>
  </si>
  <si>
    <t>Руководство и управление в сфере установленных функций</t>
  </si>
  <si>
    <t>Другие общегосударственные вопросы</t>
  </si>
  <si>
    <t>Центральный аппарат</t>
  </si>
  <si>
    <t>Оценка недвижимости, признание прав и регулирование отношений по государственной и муниципальной собственности</t>
  </si>
  <si>
    <t>Национальная оборона</t>
  </si>
  <si>
    <t>Благоустройство</t>
  </si>
  <si>
    <t>Резервные фонды</t>
  </si>
  <si>
    <t>Культура</t>
  </si>
  <si>
    <t>Дворцы и дома культуры, другие учреждения культуры и средств массовой информации</t>
  </si>
  <si>
    <t>000</t>
  </si>
  <si>
    <t>0000000</t>
  </si>
  <si>
    <t>0102</t>
  </si>
  <si>
    <t>0010000</t>
  </si>
  <si>
    <t>010</t>
  </si>
  <si>
    <t>0104</t>
  </si>
  <si>
    <t>0200</t>
  </si>
  <si>
    <t>0000</t>
  </si>
  <si>
    <t>0801</t>
  </si>
  <si>
    <t>% исполнения к первоначальному бюджету</t>
  </si>
  <si>
    <t>% исполнения к уточненному бюджету</t>
  </si>
  <si>
    <t>ОТЧЕТ</t>
  </si>
  <si>
    <t>Наименование главного распорядителя, получателя средств  бюджета поселения</t>
  </si>
  <si>
    <t>Осуществление первичного воинского учета на территориях, где отсутствуют военные комиссариаты</t>
  </si>
  <si>
    <t>Организация и содержание мест захоронения</t>
  </si>
  <si>
    <t>4400000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</si>
  <si>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</si>
  <si>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</si>
  <si>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</si>
  <si>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</si>
  <si>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Общегосударственные вопросы</t>
  </si>
  <si>
    <t>0020300</t>
  </si>
  <si>
    <t>500</t>
  </si>
  <si>
    <t>0020000</t>
  </si>
  <si>
    <t>0100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</si>
  <si>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</si>
  <si>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</si>
  <si>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</si>
  <si>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>Резервные фонды местных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администраций</t>
    </r>
  </si>
  <si>
    <t>0700500</t>
  </si>
  <si>
    <t>Разд,ПР</t>
  </si>
  <si>
    <t>0203</t>
  </si>
  <si>
    <t>Мобилизационная  и вневойсковая подготовка</t>
  </si>
  <si>
    <t>0013600</t>
  </si>
  <si>
    <t>ЖИЛИЩНО-КОММУНАЛЬНОЕ ХОЗЯЙСТВО</t>
  </si>
  <si>
    <t>0500</t>
  </si>
  <si>
    <t xml:space="preserve">Уличное освещение хозяйства </t>
  </si>
  <si>
    <t>Прочие мероприятия по благоустройству городских округов и поселений</t>
  </si>
  <si>
    <t xml:space="preserve">   обеспечение первичных мер пожарной безопасности в границах населенных пунктов поселения</t>
  </si>
  <si>
    <t>0503</t>
  </si>
  <si>
    <t>6000100</t>
  </si>
  <si>
    <t>6000200</t>
  </si>
  <si>
    <t>6000400</t>
  </si>
  <si>
    <t>6000500</t>
  </si>
  <si>
    <t>6000502</t>
  </si>
  <si>
    <t>6000504</t>
  </si>
  <si>
    <t>Культура, кинематография, средства массовой информации</t>
  </si>
  <si>
    <t>0800</t>
  </si>
  <si>
    <t>Обеспечение деятельности подведомственных учреждений</t>
  </si>
  <si>
    <t>Иные межбюджетные трансферты</t>
  </si>
  <si>
    <t>5210600</t>
  </si>
  <si>
    <t>5210601</t>
  </si>
  <si>
    <t xml:space="preserve">Периодическая печать и издательства </t>
  </si>
  <si>
    <t>об исполнении расходов бюджета _____________сельского поселения за 2009год</t>
  </si>
  <si>
    <t>Всего</t>
  </si>
  <si>
    <t xml:space="preserve">                                                         от            2009г. № </t>
  </si>
  <si>
    <t>4409900</t>
  </si>
  <si>
    <t>0106</t>
  </si>
  <si>
    <t>0111</t>
  </si>
  <si>
    <t>0113</t>
  </si>
  <si>
    <t>Средства массовой информации</t>
  </si>
  <si>
    <t>1200</t>
  </si>
  <si>
    <t>1202</t>
  </si>
  <si>
    <t>Расходы по оплате договоров с печатными средствами массовой информации</t>
  </si>
  <si>
    <t>Межбюджетные трансферты бюджетам муниципальных районов из бюджетов поселений на формирование.исполнение бюджета поселения</t>
  </si>
  <si>
    <t>Муниципальные целевые программы</t>
  </si>
  <si>
    <t>7950000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</si>
  <si>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</si>
  <si>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</si>
  <si>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</si>
  <si>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Межбюджетные трансферты бюджетам муниципальных районов из бюджетов поселений на формирование, исполнение бюджета поселения</t>
  </si>
  <si>
    <t>Национальная безопасность и провоохранительная деятельность</t>
  </si>
  <si>
    <t xml:space="preserve"> </t>
  </si>
  <si>
    <t>0400</t>
  </si>
  <si>
    <t>Национальная экономика</t>
  </si>
  <si>
    <t>0412</t>
  </si>
  <si>
    <t>Другие вопросы в области национальной экономикт</t>
  </si>
  <si>
    <t>1003</t>
  </si>
  <si>
    <t>Социальная политика</t>
  </si>
  <si>
    <t>Социальное обеспечение  населения</t>
  </si>
  <si>
    <t>Периодическая печать и издательства</t>
  </si>
  <si>
    <t>Учреждение Администрация  Сальского сельского поселения</t>
  </si>
  <si>
    <t>831</t>
  </si>
  <si>
    <t>Обеспечение деятельности финансовых, налоговых и таможенных органов и органов финансового ( финансово-бюджетного) надзора</t>
  </si>
  <si>
    <t>Резервный фонд Администрации Сальского сельского поселения на  ликвидацию последствий чрезвычайных ситуаций и стихийных бедствий</t>
  </si>
  <si>
    <t>Резервный фонд Администрации Сальского сельского поселения на  непредвиденные расходы по ликвидации последствий проявлений терроризма и экстремизма на территории поселения</t>
  </si>
  <si>
    <t>1,00</t>
  </si>
  <si>
    <t>Муниципальная целевая программа «Профилактика терроризма и экстремизма в Сальском сельском поселении на 2011-2013 годы"</t>
  </si>
  <si>
    <t>Межбюджетные мтрансферты бюджетам муниципальныхрайонов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</si>
  <si>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5210603</t>
  </si>
  <si>
    <t>Межбюджетные трансферты бюджетам  муниципальных районов из бюджетов поселений на составление генеральных планов поселения</t>
  </si>
  <si>
    <t>Муниципальная целевая программа "Модернизация объектов коммунальной инфраструктуры  Сальского сельского поселения Дальнереченского муниципального района на 2010-2015 года"</t>
  </si>
  <si>
    <t>1000</t>
  </si>
  <si>
    <t>Социальное обеспечение населения</t>
  </si>
  <si>
    <t>Национальная безопасность и правоохранительная деятельность</t>
  </si>
  <si>
    <t>Предупреждение и ликвидация последствий  чрезвычайных ситуаций и стихийных бедствий природного и техногенного характера</t>
  </si>
  <si>
    <t>2180100</t>
  </si>
  <si>
    <t xml:space="preserve">тыс.руб. </t>
  </si>
  <si>
    <t xml:space="preserve">                                            по разделам, подразделам  расходов классификации расходов бюджетов Российской Федерации за 2013 год</t>
  </si>
  <si>
    <t>0409</t>
  </si>
  <si>
    <t>Дорожное хозяйство</t>
  </si>
  <si>
    <t>1100</t>
  </si>
  <si>
    <t>1101</t>
  </si>
  <si>
    <t>Физическая культура и спорт</t>
  </si>
  <si>
    <t>0406</t>
  </si>
  <si>
    <t>Водное хозяйство</t>
  </si>
  <si>
    <t>Управление муниципальной собственностью</t>
  </si>
  <si>
    <t>0090000</t>
  </si>
  <si>
    <t>0090200</t>
  </si>
  <si>
    <t>Содержание действующей сети автомобильных дорог общего пользования местного значения</t>
  </si>
  <si>
    <t>6000507</t>
  </si>
  <si>
    <t>Установка  указатилей с наименованиями улиц и номерами домов, размещение и содержание малых архитектурных форм</t>
  </si>
  <si>
    <t xml:space="preserve">Средства массовой информации </t>
  </si>
  <si>
    <t>4440000</t>
  </si>
  <si>
    <t>Мероприятия в сфере средств массовой информации</t>
  </si>
  <si>
    <t>4440100</t>
  </si>
  <si>
    <t>Водные ресурсы</t>
  </si>
  <si>
    <t>Содержание гидротехнических сооружений</t>
  </si>
  <si>
    <t>6000508</t>
  </si>
  <si>
    <t>5210116</t>
  </si>
  <si>
    <t>Субсидии бюджетов муниципальных образований на капитальный ремонт и ремонт общего пользования населенных пунктов за счет дорожных фондов Приморского края</t>
  </si>
  <si>
    <t>6000503</t>
  </si>
  <si>
    <t>организация обустройства мест массового отдыха жителей поселений</t>
  </si>
  <si>
    <t>Содержание и уборка улиц, площадей, тратуаров</t>
  </si>
  <si>
    <t>4400200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</si>
  <si>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</si>
  <si>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                                                       Приложение 2 к решению муниципального комитета Сальского сельского поселения от 2014 г. № </t>
  </si>
  <si>
    <t>Утверждено решением о бюджете на 2013 год</t>
  </si>
  <si>
    <t>Уточненный бюджет 2013 год</t>
  </si>
  <si>
    <t xml:space="preserve">исполнено фактически 2013 год </t>
  </si>
  <si>
    <t>86,6</t>
  </si>
  <si>
    <t>0501</t>
  </si>
  <si>
    <t>0900</t>
  </si>
  <si>
    <t>0909</t>
  </si>
  <si>
    <t>ЗДРАВООХРАНЕНИЕ</t>
  </si>
  <si>
    <t>Другие вопросы в области здравоохранения</t>
  </si>
  <si>
    <t>88,25</t>
  </si>
  <si>
    <t xml:space="preserve">                                                          Приложение 3 к решению муниципального комитета Сальского сельского поселения от .2014 г № </t>
  </si>
  <si>
    <t xml:space="preserve">                             об исполнении расходов бюджета Сальского сельского поселения за 2013  год по ведомственной структуре расходов  бюджета Сальского сельского поселения</t>
  </si>
  <si>
    <t>Уточненный бюджет 2013 г.</t>
  </si>
  <si>
    <t>исполнено 2013 год</t>
  </si>
  <si>
    <t>121</t>
  </si>
  <si>
    <t>Фонд оплаты  труда и страховые взносы</t>
  </si>
  <si>
    <t>122</t>
  </si>
  <si>
    <t>Иные выплаты персоналу, за исключением фонда оплаты труда</t>
  </si>
  <si>
    <t>242</t>
  </si>
  <si>
    <t>244</t>
  </si>
  <si>
    <t>Закупка  товаров, работ, услуг в целях капитального ремонта государственного  ( муниципального) имущества</t>
  </si>
  <si>
    <t>Прочая закупка товаров, работ и услуг для  государственных (муниципальных) нужд</t>
  </si>
  <si>
    <t>851</t>
  </si>
  <si>
    <t>852</t>
  </si>
  <si>
    <t>Уплата налога на имущество организаций и  земельного налога</t>
  </si>
  <si>
    <t>Уплата прочих налогов, сборов и иных платежей</t>
  </si>
  <si>
    <t>540</t>
  </si>
  <si>
    <t>0700561</t>
  </si>
  <si>
    <t>0700562</t>
  </si>
  <si>
    <t>870</t>
  </si>
  <si>
    <t>Резервные средства</t>
  </si>
  <si>
    <t>7950206</t>
  </si>
  <si>
    <t>Муниципальная целевая программа "Оснащение рабочих мест сотрудников администрации, МКУ "КДЦ" Сальского сельского поселения"</t>
  </si>
  <si>
    <t>7950406</t>
  </si>
  <si>
    <t>100</t>
  </si>
  <si>
    <t>120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</si>
  <si>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учреждениями.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</si>
  <si>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</si>
  <si>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200</t>
  </si>
  <si>
    <t>240</t>
  </si>
  <si>
    <t>Закупка товаров.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</si>
  <si>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</si>
  <si>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850</t>
  </si>
  <si>
    <t>800</t>
  </si>
  <si>
    <t>Иные бюджетные ассигнования</t>
  </si>
  <si>
    <t>Уплата налогов, сборов и иных платежей</t>
  </si>
  <si>
    <t>Межбюджетные трансферты</t>
  </si>
  <si>
    <t>Закупка товаров, работ и услуг для государственных (муниципальных) нужд</t>
  </si>
  <si>
    <t>7950106</t>
  </si>
  <si>
    <t>110</t>
  </si>
  <si>
    <t>111</t>
  </si>
  <si>
    <t>Расходы на выплаты персоналу казенных учреждений</t>
  </si>
  <si>
    <t>Фонд оплаты труда и страховые взносы</t>
  </si>
  <si>
    <t>322</t>
  </si>
  <si>
    <t>7950306</t>
  </si>
  <si>
    <t>Муниципальная целевая программа "Социальное развитие села до 2013 года"</t>
  </si>
  <si>
    <t>Субсидии  гражданам на приобретение жилья</t>
  </si>
  <si>
    <t>0920311</t>
  </si>
  <si>
    <t>Расходы, связанные с исполнением решений, принятых судебными и надзорными органами</t>
  </si>
  <si>
    <t>Другие вопросы в области национальной экономики</t>
  </si>
  <si>
    <t>Субсидии из краевого бюджета бюджетам муниципальных образований на подготовку документов территориального планирования</t>
  </si>
  <si>
    <t>5225701</t>
  </si>
  <si>
    <t>7950700</t>
  </si>
  <si>
    <t>Муниципальная  целевая программа "Обеспечение подготовки генеральных планов, правил землепользования и застройки сельских поселений. Входящих в состав Дальнереченского муниципального района на 2012 -2014 годы"</t>
  </si>
  <si>
    <t>3500200</t>
  </si>
  <si>
    <t>243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</si>
  <si>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</si>
  <si>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</si>
  <si>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Закупка товаров, работ, услуг в целях капитального ремонта государственного (муниципального) имущества</t>
  </si>
  <si>
    <t>6000509</t>
  </si>
  <si>
    <t>Организация  сбора и вывоза бытовых отходов</t>
  </si>
  <si>
    <t>ЗДРАВООХРАНЕНИЯ</t>
  </si>
  <si>
    <t>Другие  вопросы в области здравоохранения</t>
  </si>
  <si>
    <t>Муниципальная целевая прпограмма "социальное развитие села до 2014 года"</t>
  </si>
  <si>
    <t xml:space="preserve">                                    об исполнении расходов бюджета Сальского  сельского поселения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</si>
</sst>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[$-FC19]d\ mmmm\ yyyy\ &quot;г.&quot;"/>
    <numFmt numFmtId="170" formatCode="00000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i/>
      <sz val="12.5"/>
      <name val="Times New Roman"/>
      <family val="1"/>
    </font>
    <font>
      <sz val="12.5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Times New Roman CYR"/>
      <family val="0"/>
    </font>
    <font>
      <b/>
      <i/>
      <sz val="12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.5"/>
      <name val="Times New Roman"/>
      <family val="1"/>
    </font>
    <font>
      <sz val="10"/>
      <color indexed="10"/>
      <name val="Arial Cyr"/>
      <family val="0"/>
    </font>
    <font>
      <b/>
      <sz val="12"/>
      <name val="Arial Cyr"/>
      <family val="0"/>
    </font>
    <font>
      <sz val="10"/>
      <name val="Helv"/>
      <family val="0"/>
    </font>
    <font>
      <b/>
      <i/>
      <sz val="12.5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4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24" borderId="1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21" fillId="0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wrapText="1"/>
    </xf>
    <xf numFmtId="49" fontId="1" fillId="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49" fontId="30" fillId="0" borderId="10" xfId="0" applyNumberFormat="1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21" fillId="0" borderId="10" xfId="0" applyFont="1" applyBorder="1" applyAlignment="1">
      <alignment horizontal="justify" vertical="top" wrapText="1"/>
    </xf>
    <xf numFmtId="0" fontId="32" fillId="4" borderId="10" xfId="0" applyFont="1" applyFill="1" applyBorder="1" applyAlignment="1">
      <alignment wrapText="1"/>
    </xf>
    <xf numFmtId="0" fontId="28" fillId="4" borderId="10" xfId="0" applyFont="1" applyFill="1" applyBorder="1" applyAlignment="1">
      <alignment horizontal="left" wrapText="1" indent="1"/>
    </xf>
    <xf numFmtId="0" fontId="34" fillId="4" borderId="10" xfId="0" applyFont="1" applyFill="1" applyBorder="1" applyAlignment="1">
      <alignment horizontal="justify" vertical="top" wrapText="1"/>
    </xf>
    <xf numFmtId="0" fontId="28" fillId="4" borderId="10" xfId="0" applyFont="1" applyFill="1" applyBorder="1" applyAlignment="1">
      <alignment vertical="top" wrapText="1"/>
    </xf>
    <xf numFmtId="49" fontId="21" fillId="4" borderId="10" xfId="0" applyNumberFormat="1" applyFont="1" applyFill="1" applyBorder="1" applyAlignment="1">
      <alignment horizontal="center" vertical="center" wrapText="1"/>
    </xf>
    <xf numFmtId="0" fontId="29" fillId="4" borderId="10" xfId="0" applyFont="1" applyFill="1" applyBorder="1" applyAlignment="1">
      <alignment wrapText="1"/>
    </xf>
    <xf numFmtId="0" fontId="38" fillId="22" borderId="10" xfId="0" applyFont="1" applyFill="1" applyBorder="1" applyAlignment="1">
      <alignment wrapText="1"/>
    </xf>
    <xf numFmtId="0" fontId="28" fillId="4" borderId="10" xfId="0" applyFont="1" applyFill="1" applyBorder="1" applyAlignment="1">
      <alignment horizontal="justify" vertical="top" wrapText="1"/>
    </xf>
    <xf numFmtId="0" fontId="36" fillId="22" borderId="10" xfId="0" applyFont="1" applyFill="1" applyBorder="1" applyAlignment="1">
      <alignment horizontal="center" vertical="center" wrapText="1"/>
    </xf>
    <xf numFmtId="49" fontId="22" fillId="22" borderId="10" xfId="0" applyNumberFormat="1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/>
    </xf>
    <xf numFmtId="49" fontId="1" fillId="22" borderId="10" xfId="0" applyNumberFormat="1" applyFont="1" applyFill="1" applyBorder="1" applyAlignment="1">
      <alignment horizontal="center" vertical="center" wrapText="1"/>
    </xf>
    <xf numFmtId="0" fontId="31" fillId="22" borderId="10" xfId="0" applyFont="1" applyFill="1" applyBorder="1" applyAlignment="1">
      <alignment wrapText="1"/>
    </xf>
    <xf numFmtId="49" fontId="29" fillId="4" borderId="10" xfId="0" applyNumberFormat="1" applyFont="1" applyFill="1" applyBorder="1" applyAlignment="1">
      <alignment wrapText="1"/>
    </xf>
    <xf numFmtId="0" fontId="39" fillId="0" borderId="0" xfId="0" applyFont="1" applyAlignment="1">
      <alignment/>
    </xf>
    <xf numFmtId="49" fontId="1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2" fontId="1" fillId="22" borderId="10" xfId="0" applyNumberFormat="1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2" fillId="22" borderId="10" xfId="0" applyNumberFormat="1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28" fillId="4" borderId="10" xfId="0" applyFont="1" applyFill="1" applyBorder="1" applyAlignment="1">
      <alignment wrapText="1"/>
    </xf>
    <xf numFmtId="2" fontId="23" fillId="22" borderId="10" xfId="0" applyNumberFormat="1" applyFont="1" applyFill="1" applyBorder="1" applyAlignment="1">
      <alignment horizontal="center" vertical="center"/>
    </xf>
    <xf numFmtId="4" fontId="0" fillId="4" borderId="10" xfId="0" applyNumberFormat="1" applyFill="1" applyBorder="1" applyAlignment="1">
      <alignment horizontal="center" vertical="center"/>
    </xf>
    <xf numFmtId="0" fontId="23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2" fontId="23" fillId="0" borderId="10" xfId="0" applyNumberFormat="1" applyFont="1" applyBorder="1" applyAlignment="1">
      <alignment/>
    </xf>
    <xf numFmtId="0" fontId="35" fillId="0" borderId="0" xfId="0" applyFont="1" applyAlignment="1">
      <alignment/>
    </xf>
    <xf numFmtId="0" fontId="40" fillId="0" borderId="0" xfId="0" applyFont="1" applyAlignment="1">
      <alignment/>
    </xf>
    <xf numFmtId="2" fontId="0" fillId="22" borderId="10" xfId="0" applyNumberFormat="1" applyFill="1" applyBorder="1" applyAlignment="1">
      <alignment horizontal="center" vertical="center"/>
    </xf>
    <xf numFmtId="2" fontId="0" fillId="4" borderId="10" xfId="0" applyNumberFormat="1" applyFill="1" applyBorder="1" applyAlignment="1">
      <alignment horizontal="center" vertical="center"/>
    </xf>
    <xf numFmtId="0" fontId="34" fillId="4" borderId="10" xfId="0" applyFont="1" applyFill="1" applyBorder="1" applyAlignment="1">
      <alignment vertical="top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0" fillId="25" borderId="0" xfId="0" applyFill="1" applyAlignment="1">
      <alignment/>
    </xf>
    <xf numFmtId="49" fontId="42" fillId="22" borderId="10" xfId="0" applyNumberFormat="1" applyFont="1" applyFill="1" applyBorder="1" applyAlignment="1">
      <alignment wrapText="1"/>
    </xf>
    <xf numFmtId="49" fontId="42" fillId="4" borderId="10" xfId="0" applyNumberFormat="1" applyFont="1" applyFill="1" applyBorder="1" applyAlignment="1">
      <alignment wrapText="1"/>
    </xf>
    <xf numFmtId="0" fontId="2" fillId="22" borderId="10" xfId="0" applyNumberFormat="1" applyFont="1" applyFill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justify" vertical="top" wrapText="1"/>
    </xf>
    <xf numFmtId="4" fontId="0" fillId="22" borderId="10" xfId="0" applyNumberForma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33" fillId="4" borderId="10" xfId="0" applyFont="1" applyFill="1" applyBorder="1" applyAlignment="1">
      <alignment wrapText="1"/>
    </xf>
    <xf numFmtId="49" fontId="21" fillId="25" borderId="10" xfId="0" applyNumberFormat="1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2" fontId="21" fillId="25" borderId="10" xfId="0" applyNumberFormat="1" applyFont="1" applyFill="1" applyBorder="1" applyAlignment="1">
      <alignment horizontal="center" vertical="center" wrapText="1"/>
    </xf>
    <xf numFmtId="49" fontId="37" fillId="25" borderId="10" xfId="0" applyNumberFormat="1" applyFont="1" applyFill="1" applyBorder="1" applyAlignment="1">
      <alignment horizontal="center" vertical="center" wrapText="1"/>
    </xf>
    <xf numFmtId="2" fontId="1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36" fillId="25" borderId="10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/>
    </xf>
    <xf numFmtId="49" fontId="29" fillId="25" borderId="10" xfId="0" applyNumberFormat="1" applyFont="1" applyFill="1" applyBorder="1" applyAlignment="1">
      <alignment wrapText="1"/>
    </xf>
    <xf numFmtId="49" fontId="25" fillId="4" borderId="10" xfId="0" applyNumberFormat="1" applyFont="1" applyFill="1" applyBorder="1" applyAlignment="1">
      <alignment horizontal="center" vertical="center" wrapText="1"/>
    </xf>
    <xf numFmtId="49" fontId="38" fillId="4" borderId="10" xfId="0" applyNumberFormat="1" applyFont="1" applyFill="1" applyBorder="1" applyAlignment="1">
      <alignment wrapText="1"/>
    </xf>
    <xf numFmtId="0" fontId="36" fillId="4" borderId="10" xfId="0" applyFont="1" applyFill="1" applyBorder="1" applyAlignment="1">
      <alignment horizontal="center"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0" fontId="38" fillId="4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justify" vertical="top" wrapText="1"/>
    </xf>
    <xf numFmtId="170" fontId="25" fillId="4" borderId="10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justify" vertical="top" wrapText="1"/>
    </xf>
    <xf numFmtId="2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2" fontId="0" fillId="25" borderId="10" xfId="0" applyNumberFormat="1" applyFont="1" applyFill="1" applyBorder="1" applyAlignment="1">
      <alignment horizontal="center" vertical="center"/>
    </xf>
    <xf numFmtId="0" fontId="30" fillId="25" borderId="10" xfId="0" applyFont="1" applyFill="1" applyBorder="1" applyAlignment="1">
      <alignment horizontal="justify" vertical="top" wrapText="1"/>
    </xf>
    <xf numFmtId="0" fontId="1" fillId="25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49" fontId="30" fillId="4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1" fillId="4" borderId="10" xfId="0" applyFont="1" applyFill="1" applyBorder="1" applyAlignment="1">
      <alignment horizontal="center" vertical="center" wrapText="1"/>
    </xf>
    <xf numFmtId="0" fontId="29" fillId="22" borderId="10" xfId="0" applyFont="1" applyFill="1" applyBorder="1" applyAlignment="1">
      <alignment wrapText="1"/>
    </xf>
    <xf numFmtId="0" fontId="0" fillId="0" borderId="0" xfId="0" applyFill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2" fontId="21" fillId="4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4" fillId="22" borderId="10" xfId="0" applyFont="1" applyFill="1" applyBorder="1" applyAlignment="1">
      <alignment horizontal="justify"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0" fontId="38" fillId="0" borderId="10" xfId="0" applyFont="1" applyFill="1" applyBorder="1" applyAlignment="1">
      <alignment wrapText="1"/>
    </xf>
    <xf numFmtId="0" fontId="38" fillId="0" borderId="11" xfId="0" applyFont="1" applyBorder="1" applyAlignment="1">
      <alignment wrapText="1"/>
    </xf>
    <xf numFmtId="170" fontId="30" fillId="0" borderId="10" xfId="0" applyNumberFormat="1" applyFont="1" applyBorder="1" applyAlignment="1">
      <alignment wrapText="1"/>
    </xf>
    <xf numFmtId="49" fontId="30" fillId="0" borderId="12" xfId="0" applyNumberFormat="1" applyFont="1" applyFill="1" applyBorder="1" applyAlignment="1">
      <alignment wrapText="1"/>
    </xf>
    <xf numFmtId="0" fontId="3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42" fillId="25" borderId="10" xfId="0" applyFont="1" applyFill="1" applyBorder="1" applyAlignment="1">
      <alignment wrapText="1"/>
    </xf>
    <xf numFmtId="0" fontId="25" fillId="4" borderId="10" xfId="0" applyFont="1" applyFill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2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1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4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11</xdr:row>
      <xdr:rowOff>85725</xdr:rowOff>
    </xdr:from>
    <xdr:to>
      <xdr:col>6</xdr:col>
      <xdr:colOff>666750</xdr:colOff>
      <xdr:row>11</xdr:row>
      <xdr:rowOff>85725</xdr:rowOff>
    </xdr:to>
    <xdr:sp>
      <xdr:nvSpPr>
        <xdr:cNvPr id="1" name="Line 1"/>
        <xdr:cNvSpPr>
          <a:spLocks/>
        </xdr:cNvSpPr>
      </xdr:nvSpPr>
      <xdr:spPr>
        <a:xfrm>
          <a:off x="6991350" y="227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13</xdr:row>
      <xdr:rowOff>85725</xdr:rowOff>
    </xdr:from>
    <xdr:to>
      <xdr:col>5</xdr:col>
      <xdr:colOff>666750</xdr:colOff>
      <xdr:row>13</xdr:row>
      <xdr:rowOff>85725</xdr:rowOff>
    </xdr:to>
    <xdr:sp>
      <xdr:nvSpPr>
        <xdr:cNvPr id="1" name="Line 1"/>
        <xdr:cNvSpPr>
          <a:spLocks/>
        </xdr:cNvSpPr>
      </xdr:nvSpPr>
      <xdr:spPr>
        <a:xfrm>
          <a:off x="5505450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9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36.75390625" style="0" customWidth="1"/>
    <col min="2" max="2" width="6.375" style="0" customWidth="1"/>
    <col min="3" max="3" width="10.00390625" style="0" customWidth="1"/>
    <col min="4" max="4" width="9.00390625" style="0" customWidth="1"/>
    <col min="5" max="5" width="9.625" style="0" customWidth="1"/>
    <col min="6" max="6" width="11.25390625" style="0" customWidth="1"/>
    <col min="7" max="7" width="10.25390625" style="0" bestFit="1" customWidth="1"/>
    <col min="8" max="8" width="11.375" style="0" customWidth="1"/>
    <col min="9" max="9" width="9.875" style="0" customWidth="1"/>
    <col min="10" max="10" width="9.625" style="0" customWidth="1"/>
  </cols>
  <sheetData>
    <row r="1" spans="2:9" ht="12.75">
      <c r="B1" s="127" t="s">
        <v>149</v>
      </c>
      <c r="C1" s="128"/>
      <c r="D1" s="128"/>
      <c r="E1" s="128"/>
      <c r="F1" s="128"/>
      <c r="G1" s="128"/>
      <c r="H1" s="128"/>
      <c r="I1" s="128"/>
    </row>
    <row r="2" spans="2:9" ht="12.75">
      <c r="B2" s="128"/>
      <c r="C2" s="128"/>
      <c r="D2" s="128"/>
      <c r="E2" s="128"/>
      <c r="F2" s="128"/>
      <c r="G2" s="128"/>
      <c r="H2" s="128"/>
      <c r="I2" s="128"/>
    </row>
    <row r="3" spans="2:9" ht="12.75">
      <c r="B3" s="128"/>
      <c r="C3" s="128"/>
      <c r="D3" s="128"/>
      <c r="E3" s="128"/>
      <c r="F3" s="128"/>
      <c r="G3" s="128"/>
      <c r="H3" s="128"/>
      <c r="I3" s="128"/>
    </row>
    <row r="4" spans="2:9" ht="12.75">
      <c r="B4" s="128"/>
      <c r="C4" s="128"/>
      <c r="D4" s="128"/>
      <c r="E4" s="128"/>
      <c r="F4" s="128"/>
      <c r="G4" s="128"/>
      <c r="H4" s="128"/>
      <c r="I4" s="128"/>
    </row>
    <row r="5" spans="2:9" ht="12.75">
      <c r="B5" s="128"/>
      <c r="C5" s="128"/>
      <c r="D5" s="128"/>
      <c r="E5" s="128"/>
      <c r="F5" s="128"/>
      <c r="G5" s="128"/>
      <c r="H5" s="128"/>
      <c r="I5" s="128"/>
    </row>
    <row r="7" spans="2:7" ht="15.75">
      <c r="B7" s="4"/>
      <c r="C7" s="4"/>
      <c r="D7" s="3" t="s">
        <v>23</v>
      </c>
      <c r="E7" s="4"/>
      <c r="F7" s="4"/>
      <c r="G7" s="4"/>
    </row>
    <row r="8" spans="1:10" ht="39" customHeight="1">
      <c r="A8" s="129" t="s">
        <v>150</v>
      </c>
      <c r="B8" s="130"/>
      <c r="C8" s="130"/>
      <c r="D8" s="130"/>
      <c r="E8" s="130"/>
      <c r="F8" s="130"/>
      <c r="G8" s="130"/>
      <c r="H8" s="130"/>
      <c r="I8" s="130"/>
      <c r="J8" s="73"/>
    </row>
    <row r="9" spans="1:10" ht="15.75">
      <c r="A9" s="73"/>
      <c r="B9" s="73"/>
      <c r="C9" s="73" t="s">
        <v>84</v>
      </c>
      <c r="D9" s="75" t="s">
        <v>84</v>
      </c>
      <c r="E9" s="73"/>
      <c r="F9" s="73" t="s">
        <v>84</v>
      </c>
      <c r="G9" s="73"/>
      <c r="H9" s="73" t="s">
        <v>84</v>
      </c>
      <c r="I9" s="2"/>
      <c r="J9" s="73"/>
    </row>
    <row r="10" spans="1:9" ht="12.75">
      <c r="A10" s="41" t="s">
        <v>109</v>
      </c>
      <c r="B10" s="74"/>
      <c r="C10" s="74"/>
      <c r="D10" s="74"/>
      <c r="E10" s="74"/>
      <c r="F10" s="74"/>
      <c r="G10" s="74"/>
      <c r="H10" s="74"/>
      <c r="I10" s="74"/>
    </row>
    <row r="11" spans="1:10" ht="12.75">
      <c r="A11" s="126" t="s">
        <v>24</v>
      </c>
      <c r="B11" s="126" t="s">
        <v>0</v>
      </c>
      <c r="C11" s="126" t="s">
        <v>42</v>
      </c>
      <c r="D11" s="126" t="s">
        <v>1</v>
      </c>
      <c r="E11" s="126" t="s">
        <v>2</v>
      </c>
      <c r="F11" s="126" t="s">
        <v>139</v>
      </c>
      <c r="G11" s="126" t="s">
        <v>151</v>
      </c>
      <c r="H11" s="126" t="s">
        <v>152</v>
      </c>
      <c r="I11" s="126" t="s">
        <v>21</v>
      </c>
      <c r="J11" s="126" t="s">
        <v>22</v>
      </c>
    </row>
    <row r="12" spans="1:10" ht="40.5" customHeight="1">
      <c r="A12" s="131"/>
      <c r="B12" s="126"/>
      <c r="C12" s="126"/>
      <c r="D12" s="126"/>
      <c r="E12" s="126"/>
      <c r="F12" s="131"/>
      <c r="G12" s="131"/>
      <c r="H12" s="126"/>
      <c r="I12" s="131"/>
      <c r="J12" s="126"/>
    </row>
    <row r="13" spans="1:10" ht="12.75">
      <c r="A13" s="5">
        <v>1</v>
      </c>
      <c r="B13" s="6">
        <v>2</v>
      </c>
      <c r="C13" s="6">
        <v>3</v>
      </c>
      <c r="D13" s="6">
        <v>4</v>
      </c>
      <c r="E13" s="6">
        <v>5</v>
      </c>
      <c r="F13" s="5">
        <v>6</v>
      </c>
      <c r="G13" s="5">
        <v>7</v>
      </c>
      <c r="H13" s="6">
        <v>8</v>
      </c>
      <c r="I13" s="5">
        <v>9</v>
      </c>
      <c r="J13" s="6">
        <v>10</v>
      </c>
    </row>
    <row r="14" spans="1:10" ht="25.5" customHeight="1">
      <c r="A14" s="7" t="s">
        <v>93</v>
      </c>
      <c r="B14" s="42" t="s">
        <v>94</v>
      </c>
      <c r="C14" s="42" t="s">
        <v>19</v>
      </c>
      <c r="D14" s="42" t="s">
        <v>13</v>
      </c>
      <c r="E14" s="42" t="s">
        <v>12</v>
      </c>
      <c r="F14" s="43">
        <f>F15+F66+F77+F83+F106+F146+F166+F172+F177</f>
        <v>3912.1899999999996</v>
      </c>
      <c r="G14" s="43">
        <f>G15+G66+G77+G83+G106+G146+G166+G172+G177</f>
        <v>11574.800000000001</v>
      </c>
      <c r="H14" s="43">
        <f>H15+H66+H77+H83+H106+H146+H166+H172+H177</f>
        <v>11225.61</v>
      </c>
      <c r="I14" s="43">
        <f aca="true" t="shared" si="0" ref="I14:I37">H14/F14*100</f>
        <v>286.93928464619563</v>
      </c>
      <c r="J14" s="43">
        <f aca="true" t="shared" si="1" ref="J14:J29">H14/G14*100</f>
        <v>96.98318761447283</v>
      </c>
    </row>
    <row r="15" spans="1:10" ht="14.25">
      <c r="A15" s="39" t="s">
        <v>32</v>
      </c>
      <c r="B15" s="38" t="s">
        <v>94</v>
      </c>
      <c r="C15" s="38" t="s">
        <v>36</v>
      </c>
      <c r="D15" s="38" t="s">
        <v>13</v>
      </c>
      <c r="E15" s="38" t="s">
        <v>12</v>
      </c>
      <c r="F15" s="44">
        <f>F16+F22+F37+F41+F47</f>
        <v>1822.3</v>
      </c>
      <c r="G15" s="44">
        <f>G16+G22+G37+G41+G47</f>
        <v>1961.01</v>
      </c>
      <c r="H15" s="44">
        <f>H16+H22+H37+H41+H47</f>
        <v>1936</v>
      </c>
      <c r="I15" s="44">
        <f t="shared" si="0"/>
        <v>106.23936783186083</v>
      </c>
      <c r="J15" s="44">
        <f t="shared" si="1"/>
        <v>98.72463679430497</v>
      </c>
    </row>
    <row r="16" spans="1:10" ht="60">
      <c r="A16" s="27" t="s">
        <v>28</v>
      </c>
      <c r="B16" s="11" t="s">
        <v>94</v>
      </c>
      <c r="C16" s="11" t="s">
        <v>14</v>
      </c>
      <c r="D16" s="11" t="s">
        <v>13</v>
      </c>
      <c r="E16" s="11" t="s">
        <v>12</v>
      </c>
      <c r="F16" s="45">
        <f aca="true" t="shared" si="2" ref="F16:H17">F17</f>
        <v>646.5</v>
      </c>
      <c r="G16" s="45">
        <f t="shared" si="2"/>
        <v>646.5</v>
      </c>
      <c r="H16" s="45">
        <f t="shared" si="2"/>
        <v>646.44</v>
      </c>
      <c r="I16" s="45">
        <f t="shared" si="0"/>
        <v>99.99071925754062</v>
      </c>
      <c r="J16" s="45">
        <f t="shared" si="1"/>
        <v>99.99071925754062</v>
      </c>
    </row>
    <row r="17" spans="1:10" ht="75">
      <c r="A17" s="22" t="s">
        <v>29</v>
      </c>
      <c r="B17" s="13" t="s">
        <v>94</v>
      </c>
      <c r="C17" s="13" t="s">
        <v>14</v>
      </c>
      <c r="D17" s="13" t="s">
        <v>35</v>
      </c>
      <c r="E17" s="13" t="s">
        <v>16</v>
      </c>
      <c r="F17" s="46">
        <f t="shared" si="2"/>
        <v>646.5</v>
      </c>
      <c r="G17" s="46">
        <f t="shared" si="2"/>
        <v>646.5</v>
      </c>
      <c r="H17" s="46">
        <f t="shared" si="2"/>
        <v>646.44</v>
      </c>
      <c r="I17" s="46">
        <f t="shared" si="0"/>
        <v>99.99071925754062</v>
      </c>
      <c r="J17" s="46">
        <f t="shared" si="1"/>
        <v>99.99071925754062</v>
      </c>
    </row>
    <row r="18" spans="1:10" ht="15">
      <c r="A18" s="22" t="s">
        <v>30</v>
      </c>
      <c r="B18" s="13" t="s">
        <v>94</v>
      </c>
      <c r="C18" s="13" t="s">
        <v>14</v>
      </c>
      <c r="D18" s="13" t="s">
        <v>33</v>
      </c>
      <c r="E18" s="13" t="s">
        <v>12</v>
      </c>
      <c r="F18" s="46">
        <f>F19</f>
        <v>646.5</v>
      </c>
      <c r="G18" s="46">
        <f>G21</f>
        <v>646.5</v>
      </c>
      <c r="H18" s="46">
        <f>H21</f>
        <v>646.44</v>
      </c>
      <c r="I18" s="46">
        <f t="shared" si="0"/>
        <v>99.99071925754062</v>
      </c>
      <c r="J18" s="46">
        <f t="shared" si="1"/>
        <v>99.99071925754062</v>
      </c>
    </row>
    <row r="19" spans="1:10" ht="105">
      <c r="A19" s="22" t="s">
        <v>175</v>
      </c>
      <c r="B19" s="13" t="s">
        <v>94</v>
      </c>
      <c r="C19" s="13" t="s">
        <v>14</v>
      </c>
      <c r="D19" s="13" t="s">
        <v>33</v>
      </c>
      <c r="E19" s="13" t="s">
        <v>173</v>
      </c>
      <c r="F19" s="46">
        <f>F20</f>
        <v>646.5</v>
      </c>
      <c r="G19" s="46">
        <f>G20</f>
        <v>646.5</v>
      </c>
      <c r="H19" s="46">
        <f>H20</f>
        <v>646.44</v>
      </c>
      <c r="I19" s="46">
        <f t="shared" si="0"/>
        <v>99.99071925754062</v>
      </c>
      <c r="J19" s="46">
        <f t="shared" si="1"/>
        <v>99.99071925754062</v>
      </c>
    </row>
    <row r="20" spans="1:10" ht="45">
      <c r="A20" s="22" t="s">
        <v>176</v>
      </c>
      <c r="B20" s="13" t="s">
        <v>94</v>
      </c>
      <c r="C20" s="13" t="s">
        <v>14</v>
      </c>
      <c r="D20" s="13" t="s">
        <v>33</v>
      </c>
      <c r="E20" s="13" t="s">
        <v>174</v>
      </c>
      <c r="F20" s="46">
        <f>F21</f>
        <v>646.5</v>
      </c>
      <c r="G20" s="46">
        <f>G21</f>
        <v>646.5</v>
      </c>
      <c r="H20" s="46">
        <f>H21</f>
        <v>646.44</v>
      </c>
      <c r="I20" s="46">
        <f t="shared" si="0"/>
        <v>99.99071925754062</v>
      </c>
      <c r="J20" s="46">
        <f t="shared" si="1"/>
        <v>99.99071925754062</v>
      </c>
    </row>
    <row r="21" spans="1:10" ht="30">
      <c r="A21" s="22" t="s">
        <v>154</v>
      </c>
      <c r="B21" s="13" t="s">
        <v>94</v>
      </c>
      <c r="C21" s="13" t="s">
        <v>14</v>
      </c>
      <c r="D21" s="13" t="s">
        <v>33</v>
      </c>
      <c r="E21" s="13" t="s">
        <v>153</v>
      </c>
      <c r="F21" s="46">
        <v>646.5</v>
      </c>
      <c r="G21" s="46">
        <v>646.5</v>
      </c>
      <c r="H21" s="46">
        <v>646.44</v>
      </c>
      <c r="I21" s="46">
        <f t="shared" si="0"/>
        <v>99.99071925754062</v>
      </c>
      <c r="J21" s="46">
        <f t="shared" si="1"/>
        <v>99.99071925754062</v>
      </c>
    </row>
    <row r="22" spans="1:10" ht="117" customHeight="1">
      <c r="A22" s="28" t="s">
        <v>39</v>
      </c>
      <c r="B22" s="11" t="s">
        <v>94</v>
      </c>
      <c r="C22" s="11" t="s">
        <v>17</v>
      </c>
      <c r="D22" s="11" t="s">
        <v>13</v>
      </c>
      <c r="E22" s="11" t="s">
        <v>12</v>
      </c>
      <c r="F22" s="109">
        <f aca="true" t="shared" si="3" ref="F22:H23">F23</f>
        <v>826.5</v>
      </c>
      <c r="G22" s="109">
        <f t="shared" si="3"/>
        <v>826.4999999999999</v>
      </c>
      <c r="H22" s="47">
        <f t="shared" si="3"/>
        <v>826.3799999999999</v>
      </c>
      <c r="I22" s="45">
        <f t="shared" si="0"/>
        <v>99.98548094373865</v>
      </c>
      <c r="J22" s="45">
        <f t="shared" si="1"/>
        <v>99.98548094373866</v>
      </c>
    </row>
    <row r="23" spans="1:10" ht="78.75">
      <c r="A23" s="23" t="s">
        <v>37</v>
      </c>
      <c r="B23" s="13" t="s">
        <v>94</v>
      </c>
      <c r="C23" s="13" t="s">
        <v>17</v>
      </c>
      <c r="D23" s="13" t="s">
        <v>35</v>
      </c>
      <c r="E23" s="13" t="s">
        <v>12</v>
      </c>
      <c r="F23" s="102">
        <f t="shared" si="3"/>
        <v>826.5</v>
      </c>
      <c r="G23" s="102">
        <f t="shared" si="3"/>
        <v>826.4999999999999</v>
      </c>
      <c r="H23" s="12">
        <f t="shared" si="3"/>
        <v>826.3799999999999</v>
      </c>
      <c r="I23" s="46">
        <f t="shared" si="0"/>
        <v>99.98548094373865</v>
      </c>
      <c r="J23" s="46">
        <f t="shared" si="1"/>
        <v>99.98548094373866</v>
      </c>
    </row>
    <row r="24" spans="1:10" ht="15.75">
      <c r="A24" s="23" t="s">
        <v>5</v>
      </c>
      <c r="B24" s="13" t="s">
        <v>94</v>
      </c>
      <c r="C24" s="13" t="s">
        <v>17</v>
      </c>
      <c r="D24" s="13" t="s">
        <v>38</v>
      </c>
      <c r="E24" s="13" t="s">
        <v>12</v>
      </c>
      <c r="F24" s="102">
        <f>F25+F29+F33</f>
        <v>826.5</v>
      </c>
      <c r="G24" s="102">
        <f>G25+G29+G33</f>
        <v>826.4999999999999</v>
      </c>
      <c r="H24" s="102">
        <f>H25+H29+H33</f>
        <v>826.3799999999999</v>
      </c>
      <c r="I24" s="46">
        <f t="shared" si="0"/>
        <v>99.98548094373865</v>
      </c>
      <c r="J24" s="46">
        <f t="shared" si="1"/>
        <v>99.98548094373866</v>
      </c>
    </row>
    <row r="25" spans="1:10" ht="105">
      <c r="A25" s="22" t="s">
        <v>175</v>
      </c>
      <c r="B25" s="13" t="s">
        <v>94</v>
      </c>
      <c r="C25" s="13" t="s">
        <v>17</v>
      </c>
      <c r="D25" s="13" t="s">
        <v>38</v>
      </c>
      <c r="E25" s="13" t="s">
        <v>173</v>
      </c>
      <c r="F25" s="102">
        <f>F26</f>
        <v>682.9</v>
      </c>
      <c r="G25" s="102">
        <f>G26</f>
        <v>681.77</v>
      </c>
      <c r="H25" s="102">
        <f>H26</f>
        <v>681.75</v>
      </c>
      <c r="I25" s="46">
        <f t="shared" si="0"/>
        <v>99.83160052716357</v>
      </c>
      <c r="J25" s="46">
        <f t="shared" si="1"/>
        <v>99.99706645936313</v>
      </c>
    </row>
    <row r="26" spans="1:10" ht="45">
      <c r="A26" s="22" t="s">
        <v>176</v>
      </c>
      <c r="B26" s="13" t="s">
        <v>94</v>
      </c>
      <c r="C26" s="13" t="s">
        <v>17</v>
      </c>
      <c r="D26" s="13" t="s">
        <v>38</v>
      </c>
      <c r="E26" s="13" t="s">
        <v>174</v>
      </c>
      <c r="F26" s="102">
        <f>F27+F28</f>
        <v>682.9</v>
      </c>
      <c r="G26" s="102">
        <f>G27+G28</f>
        <v>681.77</v>
      </c>
      <c r="H26" s="102">
        <f>H27+H28</f>
        <v>681.75</v>
      </c>
      <c r="I26" s="46">
        <f t="shared" si="0"/>
        <v>99.83160052716357</v>
      </c>
      <c r="J26" s="46">
        <f t="shared" si="1"/>
        <v>99.99706645936313</v>
      </c>
    </row>
    <row r="27" spans="1:10" ht="30">
      <c r="A27" s="22" t="s">
        <v>154</v>
      </c>
      <c r="B27" s="13" t="s">
        <v>94</v>
      </c>
      <c r="C27" s="13" t="s">
        <v>17</v>
      </c>
      <c r="D27" s="13" t="s">
        <v>38</v>
      </c>
      <c r="E27" s="13" t="s">
        <v>153</v>
      </c>
      <c r="F27" s="102">
        <v>681.9</v>
      </c>
      <c r="G27" s="102">
        <v>680.87</v>
      </c>
      <c r="H27" s="12">
        <v>680.85</v>
      </c>
      <c r="I27" s="46">
        <f t="shared" si="0"/>
        <v>99.84601847778268</v>
      </c>
      <c r="J27" s="46">
        <f t="shared" si="1"/>
        <v>99.99706258169695</v>
      </c>
    </row>
    <row r="28" spans="1:10" ht="30">
      <c r="A28" s="22" t="s">
        <v>156</v>
      </c>
      <c r="B28" s="13" t="s">
        <v>94</v>
      </c>
      <c r="C28" s="13" t="s">
        <v>17</v>
      </c>
      <c r="D28" s="13" t="s">
        <v>38</v>
      </c>
      <c r="E28" s="13" t="s">
        <v>155</v>
      </c>
      <c r="F28" s="102">
        <v>1</v>
      </c>
      <c r="G28" s="102">
        <v>0.9</v>
      </c>
      <c r="H28" s="102">
        <v>0.9</v>
      </c>
      <c r="I28" s="46">
        <f t="shared" si="0"/>
        <v>90</v>
      </c>
      <c r="J28" s="46">
        <f t="shared" si="1"/>
        <v>100</v>
      </c>
    </row>
    <row r="29" spans="1:10" ht="45">
      <c r="A29" s="22" t="s">
        <v>179</v>
      </c>
      <c r="B29" s="13" t="s">
        <v>94</v>
      </c>
      <c r="C29" s="13" t="s">
        <v>17</v>
      </c>
      <c r="D29" s="13" t="s">
        <v>38</v>
      </c>
      <c r="E29" s="13" t="s">
        <v>177</v>
      </c>
      <c r="F29" s="102">
        <f>F30</f>
        <v>138.6</v>
      </c>
      <c r="G29" s="102">
        <f>G30</f>
        <v>140.57999999999998</v>
      </c>
      <c r="H29" s="12">
        <f>H30</f>
        <v>140.57</v>
      </c>
      <c r="I29" s="46">
        <f t="shared" si="0"/>
        <v>101.4213564213564</v>
      </c>
      <c r="J29" s="46">
        <f t="shared" si="1"/>
        <v>99.99288661260492</v>
      </c>
    </row>
    <row r="30" spans="1:10" ht="45">
      <c r="A30" s="22" t="s">
        <v>180</v>
      </c>
      <c r="B30" s="13" t="s">
        <v>94</v>
      </c>
      <c r="C30" s="13" t="s">
        <v>17</v>
      </c>
      <c r="D30" s="13" t="s">
        <v>38</v>
      </c>
      <c r="E30" s="13" t="s">
        <v>178</v>
      </c>
      <c r="F30" s="102">
        <f>F31+F32</f>
        <v>138.6</v>
      </c>
      <c r="G30" s="102">
        <f>G31+G32</f>
        <v>140.57999999999998</v>
      </c>
      <c r="H30" s="12">
        <f>H31+H32</f>
        <v>140.57</v>
      </c>
      <c r="I30" s="46">
        <f t="shared" si="0"/>
        <v>101.4213564213564</v>
      </c>
      <c r="J30" s="46">
        <f>H30/F30*100</f>
        <v>101.4213564213564</v>
      </c>
    </row>
    <row r="31" spans="1:10" ht="60">
      <c r="A31" s="22" t="s">
        <v>159</v>
      </c>
      <c r="B31" s="13" t="s">
        <v>94</v>
      </c>
      <c r="C31" s="13" t="s">
        <v>17</v>
      </c>
      <c r="D31" s="13" t="s">
        <v>38</v>
      </c>
      <c r="E31" s="13" t="s">
        <v>157</v>
      </c>
      <c r="F31" s="102">
        <v>35.5</v>
      </c>
      <c r="G31" s="102">
        <v>36.73</v>
      </c>
      <c r="H31" s="12">
        <v>36.73</v>
      </c>
      <c r="I31" s="46">
        <f t="shared" si="0"/>
        <v>103.46478873239435</v>
      </c>
      <c r="J31" s="46">
        <f aca="true" t="shared" si="4" ref="J31:J37">H31/G31*100</f>
        <v>100</v>
      </c>
    </row>
    <row r="32" spans="1:10" ht="45">
      <c r="A32" s="22" t="s">
        <v>160</v>
      </c>
      <c r="B32" s="13" t="s">
        <v>94</v>
      </c>
      <c r="C32" s="13" t="s">
        <v>17</v>
      </c>
      <c r="D32" s="13" t="s">
        <v>38</v>
      </c>
      <c r="E32" s="13" t="s">
        <v>158</v>
      </c>
      <c r="F32" s="102">
        <v>103.1</v>
      </c>
      <c r="G32" s="102">
        <v>103.85</v>
      </c>
      <c r="H32" s="12">
        <v>103.84</v>
      </c>
      <c r="I32" s="46">
        <f t="shared" si="0"/>
        <v>100.71774975751697</v>
      </c>
      <c r="J32" s="46">
        <f t="shared" si="4"/>
        <v>99.99037072701013</v>
      </c>
    </row>
    <row r="33" spans="1:10" ht="15.75">
      <c r="A33" s="22" t="s">
        <v>183</v>
      </c>
      <c r="B33" s="13" t="s">
        <v>94</v>
      </c>
      <c r="C33" s="13" t="s">
        <v>17</v>
      </c>
      <c r="D33" s="13" t="s">
        <v>38</v>
      </c>
      <c r="E33" s="13" t="s">
        <v>182</v>
      </c>
      <c r="F33" s="102">
        <f>F34</f>
        <v>5</v>
      </c>
      <c r="G33" s="102">
        <f>G34</f>
        <v>4.15</v>
      </c>
      <c r="H33" s="12">
        <f>H34</f>
        <v>4.0600000000000005</v>
      </c>
      <c r="I33" s="46">
        <f t="shared" si="0"/>
        <v>81.2</v>
      </c>
      <c r="J33" s="46">
        <f t="shared" si="4"/>
        <v>97.83132530120481</v>
      </c>
    </row>
    <row r="34" spans="1:10" ht="30">
      <c r="A34" s="22" t="s">
        <v>184</v>
      </c>
      <c r="B34" s="13" t="s">
        <v>94</v>
      </c>
      <c r="C34" s="13" t="s">
        <v>17</v>
      </c>
      <c r="D34" s="13" t="s">
        <v>38</v>
      </c>
      <c r="E34" s="13" t="s">
        <v>181</v>
      </c>
      <c r="F34" s="102">
        <f>F35+F36</f>
        <v>5</v>
      </c>
      <c r="G34" s="102">
        <f>G35+G36</f>
        <v>4.15</v>
      </c>
      <c r="H34" s="12">
        <f>H35+H36</f>
        <v>4.0600000000000005</v>
      </c>
      <c r="I34" s="46">
        <f t="shared" si="0"/>
        <v>81.2</v>
      </c>
      <c r="J34" s="46">
        <f t="shared" si="4"/>
        <v>97.83132530120481</v>
      </c>
    </row>
    <row r="35" spans="1:10" ht="30">
      <c r="A35" s="22" t="s">
        <v>163</v>
      </c>
      <c r="B35" s="13" t="s">
        <v>94</v>
      </c>
      <c r="C35" s="13" t="s">
        <v>17</v>
      </c>
      <c r="D35" s="13" t="s">
        <v>38</v>
      </c>
      <c r="E35" s="13" t="s">
        <v>161</v>
      </c>
      <c r="F35" s="102">
        <v>0.54</v>
      </c>
      <c r="G35" s="102">
        <v>0.34</v>
      </c>
      <c r="H35" s="12">
        <v>0.25</v>
      </c>
      <c r="I35" s="46">
        <f t="shared" si="0"/>
        <v>46.29629629629629</v>
      </c>
      <c r="J35" s="46">
        <f t="shared" si="4"/>
        <v>73.52941176470587</v>
      </c>
    </row>
    <row r="36" spans="1:10" ht="30">
      <c r="A36" s="22" t="s">
        <v>164</v>
      </c>
      <c r="B36" s="13" t="s">
        <v>94</v>
      </c>
      <c r="C36" s="13" t="s">
        <v>17</v>
      </c>
      <c r="D36" s="13" t="s">
        <v>38</v>
      </c>
      <c r="E36" s="13" t="s">
        <v>162</v>
      </c>
      <c r="F36" s="102">
        <v>4.46</v>
      </c>
      <c r="G36" s="102">
        <v>3.81</v>
      </c>
      <c r="H36" s="12">
        <v>3.81</v>
      </c>
      <c r="I36" s="46">
        <f t="shared" si="0"/>
        <v>85.42600896860986</v>
      </c>
      <c r="J36" s="46">
        <f t="shared" si="4"/>
        <v>100</v>
      </c>
    </row>
    <row r="37" spans="1:10" ht="78.75">
      <c r="A37" s="76" t="s">
        <v>95</v>
      </c>
      <c r="B37" s="11" t="s">
        <v>94</v>
      </c>
      <c r="C37" s="11" t="s">
        <v>69</v>
      </c>
      <c r="D37" s="11" t="s">
        <v>13</v>
      </c>
      <c r="E37" s="11" t="s">
        <v>12</v>
      </c>
      <c r="F37" s="109" t="str">
        <f aca="true" t="shared" si="5" ref="F37:H39">F38</f>
        <v>86,6</v>
      </c>
      <c r="G37" s="47">
        <f t="shared" si="5"/>
        <v>88.25</v>
      </c>
      <c r="H37" s="47">
        <f t="shared" si="5"/>
        <v>88.25</v>
      </c>
      <c r="I37" s="45">
        <f t="shared" si="0"/>
        <v>101.90531177829101</v>
      </c>
      <c r="J37" s="45">
        <f t="shared" si="4"/>
        <v>100</v>
      </c>
    </row>
    <row r="38" spans="1:10" ht="78.75">
      <c r="A38" s="23" t="s">
        <v>76</v>
      </c>
      <c r="B38" s="13" t="s">
        <v>94</v>
      </c>
      <c r="C38" s="13" t="s">
        <v>69</v>
      </c>
      <c r="D38" s="13" t="s">
        <v>63</v>
      </c>
      <c r="E38" s="13" t="s">
        <v>12</v>
      </c>
      <c r="F38" s="102" t="str">
        <f t="shared" si="5"/>
        <v>86,6</v>
      </c>
      <c r="G38" s="12">
        <f t="shared" si="5"/>
        <v>88.25</v>
      </c>
      <c r="H38" s="12">
        <f t="shared" si="5"/>
        <v>88.25</v>
      </c>
      <c r="I38" s="46">
        <v>190.33</v>
      </c>
      <c r="J38" s="46">
        <v>100</v>
      </c>
    </row>
    <row r="39" spans="1:10" ht="15.75">
      <c r="A39" s="23" t="s">
        <v>185</v>
      </c>
      <c r="B39" s="13" t="s">
        <v>94</v>
      </c>
      <c r="C39" s="13" t="s">
        <v>69</v>
      </c>
      <c r="D39" s="13" t="s">
        <v>63</v>
      </c>
      <c r="E39" s="13" t="s">
        <v>34</v>
      </c>
      <c r="F39" s="102" t="str">
        <f t="shared" si="5"/>
        <v>86,6</v>
      </c>
      <c r="G39" s="12">
        <f t="shared" si="5"/>
        <v>88.25</v>
      </c>
      <c r="H39" s="12">
        <f t="shared" si="5"/>
        <v>88.25</v>
      </c>
      <c r="I39" s="46">
        <f>H39/F39*100</f>
        <v>101.90531177829101</v>
      </c>
      <c r="J39" s="46">
        <f>H39/G39*100</f>
        <v>100</v>
      </c>
    </row>
    <row r="40" spans="1:10" ht="15.75">
      <c r="A40" s="23" t="s">
        <v>61</v>
      </c>
      <c r="B40" s="13" t="s">
        <v>94</v>
      </c>
      <c r="C40" s="13" t="s">
        <v>69</v>
      </c>
      <c r="D40" s="13" t="s">
        <v>63</v>
      </c>
      <c r="E40" s="13" t="s">
        <v>165</v>
      </c>
      <c r="F40" s="102" t="s">
        <v>142</v>
      </c>
      <c r="G40" s="12">
        <v>88.25</v>
      </c>
      <c r="H40" s="12">
        <v>88.25</v>
      </c>
      <c r="I40" s="46">
        <f>H40/F40*100</f>
        <v>101.90531177829101</v>
      </c>
      <c r="J40" s="46">
        <v>100</v>
      </c>
    </row>
    <row r="41" spans="1:10" ht="15.75">
      <c r="A41" s="29" t="s">
        <v>9</v>
      </c>
      <c r="B41" s="11" t="s">
        <v>94</v>
      </c>
      <c r="C41" s="11" t="s">
        <v>70</v>
      </c>
      <c r="D41" s="11" t="s">
        <v>13</v>
      </c>
      <c r="E41" s="11" t="s">
        <v>12</v>
      </c>
      <c r="F41" s="45">
        <v>2</v>
      </c>
      <c r="G41" s="45">
        <f>G42</f>
        <v>0</v>
      </c>
      <c r="H41" s="45">
        <f>H44+H46</f>
        <v>0</v>
      </c>
      <c r="I41" s="45">
        <f aca="true" t="shared" si="6" ref="I41:I52">H41/F41*100</f>
        <v>0</v>
      </c>
      <c r="J41" s="45" t="e">
        <f aca="true" t="shared" si="7" ref="J41:J52">H41/G41*100</f>
        <v>#DIV/0!</v>
      </c>
    </row>
    <row r="42" spans="1:10" ht="31.5">
      <c r="A42" s="9" t="s">
        <v>40</v>
      </c>
      <c r="B42" s="13" t="s">
        <v>94</v>
      </c>
      <c r="C42" s="16" t="s">
        <v>70</v>
      </c>
      <c r="D42" s="16" t="s">
        <v>41</v>
      </c>
      <c r="E42" s="16" t="s">
        <v>12</v>
      </c>
      <c r="F42" s="48">
        <v>2</v>
      </c>
      <c r="G42" s="48">
        <f>G44+G46</f>
        <v>0</v>
      </c>
      <c r="H42" s="48">
        <f>H44</f>
        <v>0</v>
      </c>
      <c r="I42" s="46">
        <f t="shared" si="6"/>
        <v>0</v>
      </c>
      <c r="J42" s="46" t="e">
        <f t="shared" si="7"/>
        <v>#DIV/0!</v>
      </c>
    </row>
    <row r="43" spans="1:10" ht="79.5" customHeight="1">
      <c r="A43" s="10" t="s">
        <v>96</v>
      </c>
      <c r="B43" s="13" t="s">
        <v>94</v>
      </c>
      <c r="C43" s="16" t="s">
        <v>70</v>
      </c>
      <c r="D43" s="16" t="s">
        <v>166</v>
      </c>
      <c r="E43" s="16" t="s">
        <v>12</v>
      </c>
      <c r="F43" s="48">
        <v>1</v>
      </c>
      <c r="G43" s="48">
        <f>G44</f>
        <v>0</v>
      </c>
      <c r="H43" s="48">
        <f>H44</f>
        <v>0</v>
      </c>
      <c r="I43" s="46">
        <f t="shared" si="6"/>
        <v>0</v>
      </c>
      <c r="J43" s="46" t="e">
        <f t="shared" si="7"/>
        <v>#DIV/0!</v>
      </c>
    </row>
    <row r="44" spans="1:10" ht="15.75">
      <c r="A44" s="9" t="s">
        <v>169</v>
      </c>
      <c r="B44" s="13" t="s">
        <v>94</v>
      </c>
      <c r="C44" s="16" t="s">
        <v>70</v>
      </c>
      <c r="D44" s="16" t="s">
        <v>166</v>
      </c>
      <c r="E44" s="16" t="s">
        <v>168</v>
      </c>
      <c r="F44" s="48">
        <v>1</v>
      </c>
      <c r="G44" s="46">
        <v>0</v>
      </c>
      <c r="H44" s="46">
        <v>0</v>
      </c>
      <c r="I44" s="46">
        <f t="shared" si="6"/>
        <v>0</v>
      </c>
      <c r="J44" s="46" t="e">
        <f t="shared" si="7"/>
        <v>#DIV/0!</v>
      </c>
    </row>
    <row r="45" spans="1:10" ht="110.25">
      <c r="A45" s="10" t="s">
        <v>97</v>
      </c>
      <c r="B45" s="13" t="s">
        <v>94</v>
      </c>
      <c r="C45" s="16" t="s">
        <v>70</v>
      </c>
      <c r="D45" s="16" t="s">
        <v>167</v>
      </c>
      <c r="E45" s="16" t="s">
        <v>12</v>
      </c>
      <c r="F45" s="48">
        <v>1</v>
      </c>
      <c r="G45" s="48">
        <f>G46</f>
        <v>0</v>
      </c>
      <c r="H45" s="48">
        <f>H46</f>
        <v>0</v>
      </c>
      <c r="I45" s="46">
        <f t="shared" si="6"/>
        <v>0</v>
      </c>
      <c r="J45" s="46" t="e">
        <f t="shared" si="7"/>
        <v>#DIV/0!</v>
      </c>
    </row>
    <row r="46" spans="1:10" ht="15.75">
      <c r="A46" s="9" t="s">
        <v>169</v>
      </c>
      <c r="B46" s="13" t="s">
        <v>94</v>
      </c>
      <c r="C46" s="16" t="s">
        <v>70</v>
      </c>
      <c r="D46" s="16" t="s">
        <v>167</v>
      </c>
      <c r="E46" s="16" t="s">
        <v>168</v>
      </c>
      <c r="F46" s="48">
        <v>1</v>
      </c>
      <c r="G46" s="102">
        <v>0</v>
      </c>
      <c r="H46" s="46">
        <v>0</v>
      </c>
      <c r="I46" s="46">
        <f t="shared" si="6"/>
        <v>0</v>
      </c>
      <c r="J46" s="46" t="e">
        <f t="shared" si="7"/>
        <v>#DIV/0!</v>
      </c>
    </row>
    <row r="47" spans="1:10" ht="31.5">
      <c r="A47" s="30" t="s">
        <v>4</v>
      </c>
      <c r="B47" s="11" t="s">
        <v>94</v>
      </c>
      <c r="C47" s="11" t="s">
        <v>71</v>
      </c>
      <c r="D47" s="11" t="s">
        <v>13</v>
      </c>
      <c r="E47" s="11" t="s">
        <v>12</v>
      </c>
      <c r="F47" s="45">
        <f>F48+F53+F56</f>
        <v>260.7</v>
      </c>
      <c r="G47" s="45">
        <f>G48+G53+G56</f>
        <v>399.76</v>
      </c>
      <c r="H47" s="45">
        <f>H48+H53+H56</f>
        <v>374.92999999999995</v>
      </c>
      <c r="I47" s="45">
        <f t="shared" si="6"/>
        <v>143.81664748753354</v>
      </c>
      <c r="J47" s="45">
        <f t="shared" si="7"/>
        <v>93.78877326395838</v>
      </c>
    </row>
    <row r="48" spans="1:10" ht="31.5">
      <c r="A48" s="15" t="s">
        <v>118</v>
      </c>
      <c r="B48" s="13" t="s">
        <v>94</v>
      </c>
      <c r="C48" s="16" t="s">
        <v>71</v>
      </c>
      <c r="D48" s="16" t="s">
        <v>119</v>
      </c>
      <c r="E48" s="16" t="s">
        <v>12</v>
      </c>
      <c r="F48" s="17">
        <f>F49</f>
        <v>76.5</v>
      </c>
      <c r="G48" s="17">
        <f>G49</f>
        <v>174.52</v>
      </c>
      <c r="H48" s="46">
        <f>H49</f>
        <v>149.7</v>
      </c>
      <c r="I48" s="46">
        <f t="shared" si="6"/>
        <v>195.68627450980392</v>
      </c>
      <c r="J48" s="46">
        <f t="shared" si="7"/>
        <v>85.77813431125372</v>
      </c>
    </row>
    <row r="49" spans="1:10" ht="63">
      <c r="A49" s="15" t="s">
        <v>6</v>
      </c>
      <c r="B49" s="16" t="s">
        <v>71</v>
      </c>
      <c r="C49" s="16" t="s">
        <v>71</v>
      </c>
      <c r="D49" s="13" t="s">
        <v>120</v>
      </c>
      <c r="E49" s="16" t="s">
        <v>12</v>
      </c>
      <c r="F49" s="17">
        <f aca="true" t="shared" si="8" ref="F49:G51">F50</f>
        <v>76.5</v>
      </c>
      <c r="G49" s="17">
        <f t="shared" si="8"/>
        <v>174.52</v>
      </c>
      <c r="H49" s="46">
        <f>H50</f>
        <v>149.7</v>
      </c>
      <c r="I49" s="46">
        <f t="shared" si="6"/>
        <v>195.68627450980392</v>
      </c>
      <c r="J49" s="46">
        <f t="shared" si="7"/>
        <v>85.77813431125372</v>
      </c>
    </row>
    <row r="50" spans="1:10" ht="45">
      <c r="A50" s="22" t="s">
        <v>179</v>
      </c>
      <c r="B50" s="16" t="s">
        <v>71</v>
      </c>
      <c r="C50" s="16" t="s">
        <v>71</v>
      </c>
      <c r="D50" s="13" t="s">
        <v>120</v>
      </c>
      <c r="E50" s="16" t="s">
        <v>177</v>
      </c>
      <c r="F50" s="17">
        <f t="shared" si="8"/>
        <v>76.5</v>
      </c>
      <c r="G50" s="17">
        <f t="shared" si="8"/>
        <v>174.52</v>
      </c>
      <c r="H50" s="46">
        <f>H51</f>
        <v>149.7</v>
      </c>
      <c r="I50" s="46">
        <f>H50/F50*100</f>
        <v>195.68627450980392</v>
      </c>
      <c r="J50" s="46">
        <f>H50/G50*100</f>
        <v>85.77813431125372</v>
      </c>
    </row>
    <row r="51" spans="1:10" ht="45">
      <c r="A51" s="22" t="s">
        <v>180</v>
      </c>
      <c r="B51" s="16" t="s">
        <v>71</v>
      </c>
      <c r="C51" s="16" t="s">
        <v>71</v>
      </c>
      <c r="D51" s="13" t="s">
        <v>120</v>
      </c>
      <c r="E51" s="16" t="s">
        <v>178</v>
      </c>
      <c r="F51" s="17">
        <f t="shared" si="8"/>
        <v>76.5</v>
      </c>
      <c r="G51" s="17">
        <f t="shared" si="8"/>
        <v>174.52</v>
      </c>
      <c r="H51" s="46">
        <f>H52</f>
        <v>149.7</v>
      </c>
      <c r="I51" s="46">
        <f>H51/F51*100</f>
        <v>195.68627450980392</v>
      </c>
      <c r="J51" s="46">
        <f>I51/G51*100</f>
        <v>112.1282801454297</v>
      </c>
    </row>
    <row r="52" spans="1:10" ht="45">
      <c r="A52" s="22" t="s">
        <v>160</v>
      </c>
      <c r="B52" s="13" t="s">
        <v>94</v>
      </c>
      <c r="C52" s="16" t="s">
        <v>71</v>
      </c>
      <c r="D52" s="13" t="s">
        <v>120</v>
      </c>
      <c r="E52" s="18" t="s">
        <v>158</v>
      </c>
      <c r="F52" s="14">
        <v>76.5</v>
      </c>
      <c r="G52" s="102">
        <v>174.52</v>
      </c>
      <c r="H52" s="46">
        <v>149.7</v>
      </c>
      <c r="I52" s="46">
        <f t="shared" si="6"/>
        <v>195.68627450980392</v>
      </c>
      <c r="J52" s="46">
        <f t="shared" si="7"/>
        <v>85.77813431125372</v>
      </c>
    </row>
    <row r="53" spans="1:10" ht="45">
      <c r="A53" s="22" t="s">
        <v>197</v>
      </c>
      <c r="B53" s="13" t="s">
        <v>94</v>
      </c>
      <c r="C53" s="16" t="s">
        <v>71</v>
      </c>
      <c r="D53" s="13" t="s">
        <v>196</v>
      </c>
      <c r="E53" s="18" t="s">
        <v>12</v>
      </c>
      <c r="F53" s="14">
        <f aca="true" t="shared" si="9" ref="F53:H54">F54</f>
        <v>0</v>
      </c>
      <c r="G53" s="102">
        <f t="shared" si="9"/>
        <v>41.2</v>
      </c>
      <c r="H53" s="46">
        <f t="shared" si="9"/>
        <v>41.2</v>
      </c>
      <c r="I53" s="46" t="e">
        <f aca="true" t="shared" si="10" ref="I53:I59">H53/F53*100</f>
        <v>#DIV/0!</v>
      </c>
      <c r="J53" s="46">
        <f aca="true" t="shared" si="11" ref="J53:J77">H53/G53*100</f>
        <v>100</v>
      </c>
    </row>
    <row r="54" spans="1:10" ht="30">
      <c r="A54" s="22" t="s">
        <v>184</v>
      </c>
      <c r="B54" s="13" t="s">
        <v>94</v>
      </c>
      <c r="C54" s="16" t="s">
        <v>71</v>
      </c>
      <c r="D54" s="13" t="s">
        <v>196</v>
      </c>
      <c r="E54" s="18" t="s">
        <v>181</v>
      </c>
      <c r="F54" s="14">
        <f t="shared" si="9"/>
        <v>0</v>
      </c>
      <c r="G54" s="102">
        <f t="shared" si="9"/>
        <v>41.2</v>
      </c>
      <c r="H54" s="46">
        <f t="shared" si="9"/>
        <v>41.2</v>
      </c>
      <c r="I54" s="46" t="e">
        <f t="shared" si="10"/>
        <v>#DIV/0!</v>
      </c>
      <c r="J54" s="46">
        <f t="shared" si="11"/>
        <v>100</v>
      </c>
    </row>
    <row r="55" spans="1:10" ht="30">
      <c r="A55" s="22" t="s">
        <v>164</v>
      </c>
      <c r="B55" s="13" t="s">
        <v>94</v>
      </c>
      <c r="C55" s="16" t="s">
        <v>71</v>
      </c>
      <c r="D55" s="13" t="s">
        <v>196</v>
      </c>
      <c r="E55" s="18" t="s">
        <v>162</v>
      </c>
      <c r="F55" s="14">
        <v>0</v>
      </c>
      <c r="G55" s="102">
        <v>41.2</v>
      </c>
      <c r="H55" s="46">
        <v>41.2</v>
      </c>
      <c r="I55" s="46" t="e">
        <f t="shared" si="10"/>
        <v>#DIV/0!</v>
      </c>
      <c r="J55" s="46">
        <f t="shared" si="11"/>
        <v>100</v>
      </c>
    </row>
    <row r="56" spans="1:10" ht="31.5" customHeight="1">
      <c r="A56" s="83" t="s">
        <v>77</v>
      </c>
      <c r="B56" s="77" t="s">
        <v>94</v>
      </c>
      <c r="C56" s="80" t="s">
        <v>71</v>
      </c>
      <c r="D56" s="77" t="s">
        <v>78</v>
      </c>
      <c r="E56" s="80" t="s">
        <v>12</v>
      </c>
      <c r="F56" s="79">
        <f>F57+F61</f>
        <v>184.2</v>
      </c>
      <c r="G56" s="81">
        <f>G57+G61</f>
        <v>184.04</v>
      </c>
      <c r="H56" s="81">
        <f>H57+H61</f>
        <v>184.03</v>
      </c>
      <c r="I56" s="81">
        <f t="shared" si="10"/>
        <v>99.90770901194355</v>
      </c>
      <c r="J56" s="81">
        <f t="shared" si="11"/>
        <v>99.99456639860901</v>
      </c>
    </row>
    <row r="57" spans="1:10" ht="62.25" customHeight="1">
      <c r="A57" s="82" t="s">
        <v>99</v>
      </c>
      <c r="B57" s="77" t="s">
        <v>94</v>
      </c>
      <c r="C57" s="77" t="s">
        <v>71</v>
      </c>
      <c r="D57" s="77" t="s">
        <v>170</v>
      </c>
      <c r="E57" s="77" t="s">
        <v>12</v>
      </c>
      <c r="F57" s="77" t="s">
        <v>98</v>
      </c>
      <c r="G57" s="81">
        <f aca="true" t="shared" si="12" ref="G57:H59">G58</f>
        <v>0</v>
      </c>
      <c r="H57" s="81">
        <f t="shared" si="12"/>
        <v>0</v>
      </c>
      <c r="I57" s="81">
        <f t="shared" si="10"/>
        <v>0</v>
      </c>
      <c r="J57" s="81" t="e">
        <f t="shared" si="11"/>
        <v>#DIV/0!</v>
      </c>
    </row>
    <row r="58" spans="1:10" ht="43.5" customHeight="1">
      <c r="A58" s="22" t="s">
        <v>179</v>
      </c>
      <c r="B58" s="77" t="s">
        <v>94</v>
      </c>
      <c r="C58" s="77" t="s">
        <v>71</v>
      </c>
      <c r="D58" s="77" t="s">
        <v>170</v>
      </c>
      <c r="E58" s="77" t="s">
        <v>177</v>
      </c>
      <c r="F58" s="79" t="str">
        <f>F59</f>
        <v>1,00</v>
      </c>
      <c r="G58" s="81">
        <f t="shared" si="12"/>
        <v>0</v>
      </c>
      <c r="H58" s="81">
        <f t="shared" si="12"/>
        <v>0</v>
      </c>
      <c r="I58" s="81">
        <f t="shared" si="10"/>
        <v>0</v>
      </c>
      <c r="J58" s="81" t="e">
        <f t="shared" si="11"/>
        <v>#DIV/0!</v>
      </c>
    </row>
    <row r="59" spans="1:10" ht="45" customHeight="1">
      <c r="A59" s="22" t="s">
        <v>180</v>
      </c>
      <c r="B59" s="77" t="s">
        <v>94</v>
      </c>
      <c r="C59" s="77" t="s">
        <v>71</v>
      </c>
      <c r="D59" s="77" t="s">
        <v>170</v>
      </c>
      <c r="E59" s="77" t="s">
        <v>178</v>
      </c>
      <c r="F59" s="79" t="str">
        <f>F60</f>
        <v>1,00</v>
      </c>
      <c r="G59" s="81">
        <f t="shared" si="12"/>
        <v>0</v>
      </c>
      <c r="H59" s="81">
        <f t="shared" si="12"/>
        <v>0</v>
      </c>
      <c r="I59" s="81">
        <f t="shared" si="10"/>
        <v>0</v>
      </c>
      <c r="J59" s="81" t="e">
        <f t="shared" si="11"/>
        <v>#DIV/0!</v>
      </c>
    </row>
    <row r="60" spans="1:10" ht="47.25" customHeight="1">
      <c r="A60" s="22" t="s">
        <v>160</v>
      </c>
      <c r="B60" s="20" t="s">
        <v>94</v>
      </c>
      <c r="C60" s="66" t="s">
        <v>71</v>
      </c>
      <c r="D60" s="20" t="s">
        <v>170</v>
      </c>
      <c r="E60" s="66" t="s">
        <v>158</v>
      </c>
      <c r="F60" s="20" t="s">
        <v>98</v>
      </c>
      <c r="G60" s="46">
        <v>0</v>
      </c>
      <c r="H60" s="46">
        <v>0</v>
      </c>
      <c r="I60" s="46">
        <f>H60/F60</f>
        <v>0</v>
      </c>
      <c r="J60" s="46" t="e">
        <f t="shared" si="11"/>
        <v>#DIV/0!</v>
      </c>
    </row>
    <row r="61" spans="1:10" ht="81" customHeight="1">
      <c r="A61" s="65" t="s">
        <v>171</v>
      </c>
      <c r="B61" s="20" t="s">
        <v>94</v>
      </c>
      <c r="C61" s="66" t="s">
        <v>71</v>
      </c>
      <c r="D61" s="20" t="s">
        <v>172</v>
      </c>
      <c r="E61" s="66" t="s">
        <v>12</v>
      </c>
      <c r="F61" s="64">
        <f aca="true" t="shared" si="13" ref="F61:H62">F62</f>
        <v>183.2</v>
      </c>
      <c r="G61" s="46">
        <f t="shared" si="13"/>
        <v>184.04</v>
      </c>
      <c r="H61" s="46">
        <f t="shared" si="13"/>
        <v>184.03</v>
      </c>
      <c r="I61" s="46">
        <f>H61/F61*100</f>
        <v>100.45305676855895</v>
      </c>
      <c r="J61" s="46">
        <f t="shared" si="11"/>
        <v>99.99456639860901</v>
      </c>
    </row>
    <row r="62" spans="1:10" ht="48" customHeight="1">
      <c r="A62" s="22" t="s">
        <v>186</v>
      </c>
      <c r="B62" s="20" t="s">
        <v>94</v>
      </c>
      <c r="C62" s="66" t="s">
        <v>71</v>
      </c>
      <c r="D62" s="20" t="s">
        <v>172</v>
      </c>
      <c r="E62" s="66" t="s">
        <v>177</v>
      </c>
      <c r="F62" s="64">
        <f t="shared" si="13"/>
        <v>183.2</v>
      </c>
      <c r="G62" s="46">
        <f t="shared" si="13"/>
        <v>184.04</v>
      </c>
      <c r="H62" s="46">
        <f t="shared" si="13"/>
        <v>184.03</v>
      </c>
      <c r="I62" s="46">
        <f>H62/F62*100</f>
        <v>100.45305676855895</v>
      </c>
      <c r="J62" s="46">
        <f t="shared" si="11"/>
        <v>99.99456639860901</v>
      </c>
    </row>
    <row r="63" spans="1:10" ht="48" customHeight="1">
      <c r="A63" s="22" t="s">
        <v>180</v>
      </c>
      <c r="B63" s="20" t="s">
        <v>94</v>
      </c>
      <c r="C63" s="66" t="s">
        <v>71</v>
      </c>
      <c r="D63" s="20" t="s">
        <v>172</v>
      </c>
      <c r="E63" s="66" t="s">
        <v>178</v>
      </c>
      <c r="F63" s="64">
        <f>F64+F65</f>
        <v>183.2</v>
      </c>
      <c r="G63" s="46">
        <f>G64+G65</f>
        <v>184.04</v>
      </c>
      <c r="H63" s="46">
        <f>H64+H65</f>
        <v>184.03</v>
      </c>
      <c r="I63" s="46">
        <f>H63/F63*100</f>
        <v>100.45305676855895</v>
      </c>
      <c r="J63" s="46">
        <f t="shared" si="11"/>
        <v>99.99456639860901</v>
      </c>
    </row>
    <row r="64" spans="1:10" ht="60.75" customHeight="1">
      <c r="A64" s="22" t="s">
        <v>159</v>
      </c>
      <c r="B64" s="20" t="s">
        <v>94</v>
      </c>
      <c r="C64" s="66" t="s">
        <v>71</v>
      </c>
      <c r="D64" s="20" t="s">
        <v>172</v>
      </c>
      <c r="E64" s="66" t="s">
        <v>157</v>
      </c>
      <c r="F64" s="64">
        <v>181.6</v>
      </c>
      <c r="G64" s="46">
        <v>156.84</v>
      </c>
      <c r="H64" s="46">
        <v>156.83</v>
      </c>
      <c r="I64" s="46">
        <f>H64/F64*100</f>
        <v>86.36013215859032</v>
      </c>
      <c r="J64" s="46">
        <f t="shared" si="11"/>
        <v>99.99362407549096</v>
      </c>
    </row>
    <row r="65" spans="1:10" ht="45" customHeight="1">
      <c r="A65" s="22" t="s">
        <v>160</v>
      </c>
      <c r="B65" s="20" t="s">
        <v>94</v>
      </c>
      <c r="C65" s="66" t="s">
        <v>71</v>
      </c>
      <c r="D65" s="20" t="s">
        <v>172</v>
      </c>
      <c r="E65" s="66" t="s">
        <v>158</v>
      </c>
      <c r="F65" s="64">
        <v>1.6</v>
      </c>
      <c r="G65" s="46">
        <v>27.2</v>
      </c>
      <c r="H65" s="46">
        <v>27.2</v>
      </c>
      <c r="I65" s="46">
        <f>H65/F65*100</f>
        <v>1700</v>
      </c>
      <c r="J65" s="46">
        <f t="shared" si="11"/>
        <v>100</v>
      </c>
    </row>
    <row r="66" spans="1:10" ht="15.75">
      <c r="A66" s="84" t="s">
        <v>7</v>
      </c>
      <c r="B66" s="11" t="s">
        <v>94</v>
      </c>
      <c r="C66" s="11" t="s">
        <v>18</v>
      </c>
      <c r="D66" s="11" t="s">
        <v>13</v>
      </c>
      <c r="E66" s="11" t="s">
        <v>12</v>
      </c>
      <c r="F66" s="45">
        <f aca="true" t="shared" si="14" ref="F66:G68">F67</f>
        <v>95.19</v>
      </c>
      <c r="G66" s="45">
        <f t="shared" si="14"/>
        <v>95.92</v>
      </c>
      <c r="H66" s="45">
        <f>H67</f>
        <v>95.92</v>
      </c>
      <c r="I66" s="45">
        <f aca="true" t="shared" si="15" ref="I66:I77">H66/F66*100</f>
        <v>100.76688727807543</v>
      </c>
      <c r="J66" s="45">
        <f t="shared" si="11"/>
        <v>100</v>
      </c>
    </row>
    <row r="67" spans="1:10" ht="33">
      <c r="A67" s="85" t="s">
        <v>44</v>
      </c>
      <c r="B67" s="78" t="s">
        <v>94</v>
      </c>
      <c r="C67" s="78" t="s">
        <v>43</v>
      </c>
      <c r="D67" s="78" t="s">
        <v>13</v>
      </c>
      <c r="E67" s="78" t="s">
        <v>12</v>
      </c>
      <c r="F67" s="81">
        <f t="shared" si="14"/>
        <v>95.19</v>
      </c>
      <c r="G67" s="81">
        <f t="shared" si="14"/>
        <v>95.92</v>
      </c>
      <c r="H67" s="81">
        <f>H68</f>
        <v>95.92</v>
      </c>
      <c r="I67" s="81">
        <f t="shared" si="15"/>
        <v>100.76688727807543</v>
      </c>
      <c r="J67" s="81">
        <f t="shared" si="11"/>
        <v>100</v>
      </c>
    </row>
    <row r="68" spans="1:10" ht="33">
      <c r="A68" s="24" t="s">
        <v>3</v>
      </c>
      <c r="B68" s="13" t="s">
        <v>94</v>
      </c>
      <c r="C68" s="13" t="s">
        <v>43</v>
      </c>
      <c r="D68" s="18" t="s">
        <v>15</v>
      </c>
      <c r="E68" s="19" t="s">
        <v>12</v>
      </c>
      <c r="F68" s="46">
        <f t="shared" si="14"/>
        <v>95.19</v>
      </c>
      <c r="G68" s="46">
        <f t="shared" si="14"/>
        <v>95.92</v>
      </c>
      <c r="H68" s="46">
        <f>H69</f>
        <v>95.92</v>
      </c>
      <c r="I68" s="46">
        <f t="shared" si="15"/>
        <v>100.76688727807543</v>
      </c>
      <c r="J68" s="46">
        <f t="shared" si="11"/>
        <v>100</v>
      </c>
    </row>
    <row r="69" spans="1:10" ht="66">
      <c r="A69" s="24" t="s">
        <v>25</v>
      </c>
      <c r="B69" s="13" t="s">
        <v>94</v>
      </c>
      <c r="C69" s="13" t="s">
        <v>43</v>
      </c>
      <c r="D69" s="18" t="s">
        <v>45</v>
      </c>
      <c r="E69" s="19" t="s">
        <v>12</v>
      </c>
      <c r="F69" s="46">
        <f>F72+F75+F76</f>
        <v>95.19</v>
      </c>
      <c r="G69" s="46">
        <f>G70+G73</f>
        <v>95.92</v>
      </c>
      <c r="H69" s="46">
        <f>H70+H73</f>
        <v>95.92</v>
      </c>
      <c r="I69" s="46">
        <f t="shared" si="15"/>
        <v>100.76688727807543</v>
      </c>
      <c r="J69" s="46">
        <f t="shared" si="11"/>
        <v>100</v>
      </c>
    </row>
    <row r="70" spans="1:10" ht="105">
      <c r="A70" s="22" t="s">
        <v>175</v>
      </c>
      <c r="B70" s="13" t="s">
        <v>94</v>
      </c>
      <c r="C70" s="13" t="s">
        <v>43</v>
      </c>
      <c r="D70" s="18" t="s">
        <v>45</v>
      </c>
      <c r="E70" s="19" t="s">
        <v>173</v>
      </c>
      <c r="F70" s="46">
        <f aca="true" t="shared" si="16" ref="F70:H71">F71</f>
        <v>75.7</v>
      </c>
      <c r="G70" s="46">
        <f t="shared" si="16"/>
        <v>88.4</v>
      </c>
      <c r="H70" s="46">
        <f t="shared" si="16"/>
        <v>88.4</v>
      </c>
      <c r="I70" s="46">
        <f>H70/F70*100</f>
        <v>116.77675033025099</v>
      </c>
      <c r="J70" s="46">
        <f t="shared" si="11"/>
        <v>100</v>
      </c>
    </row>
    <row r="71" spans="1:10" ht="45">
      <c r="A71" s="22" t="s">
        <v>176</v>
      </c>
      <c r="B71" s="13" t="s">
        <v>94</v>
      </c>
      <c r="C71" s="13" t="s">
        <v>43</v>
      </c>
      <c r="D71" s="18" t="s">
        <v>45</v>
      </c>
      <c r="E71" s="19" t="s">
        <v>174</v>
      </c>
      <c r="F71" s="46">
        <f t="shared" si="16"/>
        <v>75.7</v>
      </c>
      <c r="G71" s="46">
        <f t="shared" si="16"/>
        <v>88.4</v>
      </c>
      <c r="H71" s="46">
        <f t="shared" si="16"/>
        <v>88.4</v>
      </c>
      <c r="I71" s="46">
        <f>H71/F71*100</f>
        <v>116.77675033025099</v>
      </c>
      <c r="J71" s="46">
        <f t="shared" si="11"/>
        <v>100</v>
      </c>
    </row>
    <row r="72" spans="1:10" ht="30">
      <c r="A72" s="22" t="s">
        <v>154</v>
      </c>
      <c r="B72" s="13" t="s">
        <v>94</v>
      </c>
      <c r="C72" s="13" t="s">
        <v>43</v>
      </c>
      <c r="D72" s="18" t="s">
        <v>45</v>
      </c>
      <c r="E72" s="19" t="s">
        <v>153</v>
      </c>
      <c r="F72" s="46">
        <v>75.7</v>
      </c>
      <c r="G72" s="46">
        <v>88.4</v>
      </c>
      <c r="H72" s="46">
        <v>88.4</v>
      </c>
      <c r="I72" s="46">
        <f t="shared" si="15"/>
        <v>116.77675033025099</v>
      </c>
      <c r="J72" s="46">
        <f t="shared" si="11"/>
        <v>100</v>
      </c>
    </row>
    <row r="73" spans="1:10" ht="45">
      <c r="A73" s="22" t="s">
        <v>186</v>
      </c>
      <c r="B73" s="13" t="s">
        <v>94</v>
      </c>
      <c r="C73" s="13" t="s">
        <v>43</v>
      </c>
      <c r="D73" s="18" t="s">
        <v>45</v>
      </c>
      <c r="E73" s="19" t="s">
        <v>177</v>
      </c>
      <c r="F73" s="46">
        <f>F74</f>
        <v>19.49</v>
      </c>
      <c r="G73" s="46">
        <f>G74</f>
        <v>7.5200000000000005</v>
      </c>
      <c r="H73" s="46">
        <f>H74</f>
        <v>7.5200000000000005</v>
      </c>
      <c r="I73" s="46">
        <f>H73/F73*100</f>
        <v>38.58388917393536</v>
      </c>
      <c r="J73" s="46">
        <f t="shared" si="11"/>
        <v>100</v>
      </c>
    </row>
    <row r="74" spans="1:10" ht="45">
      <c r="A74" s="22" t="s">
        <v>180</v>
      </c>
      <c r="B74" s="13" t="s">
        <v>94</v>
      </c>
      <c r="C74" s="13" t="s">
        <v>43</v>
      </c>
      <c r="D74" s="18" t="s">
        <v>45</v>
      </c>
      <c r="E74" s="19" t="s">
        <v>178</v>
      </c>
      <c r="F74" s="46">
        <f>F75+F76</f>
        <v>19.49</v>
      </c>
      <c r="G74" s="46">
        <f>G75+G76</f>
        <v>7.5200000000000005</v>
      </c>
      <c r="H74" s="46">
        <f>H75+H76</f>
        <v>7.5200000000000005</v>
      </c>
      <c r="I74" s="46">
        <f>H74/F74*100</f>
        <v>38.58388917393536</v>
      </c>
      <c r="J74" s="46">
        <f t="shared" si="11"/>
        <v>100</v>
      </c>
    </row>
    <row r="75" spans="1:10" ht="60">
      <c r="A75" s="22" t="s">
        <v>159</v>
      </c>
      <c r="B75" s="13" t="s">
        <v>94</v>
      </c>
      <c r="C75" s="13" t="s">
        <v>43</v>
      </c>
      <c r="D75" s="18" t="s">
        <v>45</v>
      </c>
      <c r="E75" s="19" t="s">
        <v>157</v>
      </c>
      <c r="F75" s="46">
        <v>3</v>
      </c>
      <c r="G75" s="46">
        <v>1.2</v>
      </c>
      <c r="H75" s="46">
        <v>1.2</v>
      </c>
      <c r="I75" s="46">
        <f>H75/F75*100</f>
        <v>40</v>
      </c>
      <c r="J75" s="46">
        <f t="shared" si="11"/>
        <v>100</v>
      </c>
    </row>
    <row r="76" spans="1:10" ht="45">
      <c r="A76" s="22" t="s">
        <v>160</v>
      </c>
      <c r="B76" s="13" t="s">
        <v>94</v>
      </c>
      <c r="C76" s="13" t="s">
        <v>43</v>
      </c>
      <c r="D76" s="18" t="s">
        <v>45</v>
      </c>
      <c r="E76" s="19" t="s">
        <v>158</v>
      </c>
      <c r="F76" s="46">
        <v>16.49</v>
      </c>
      <c r="G76" s="46">
        <v>6.32</v>
      </c>
      <c r="H76" s="46">
        <v>6.32</v>
      </c>
      <c r="I76" s="46">
        <f>H76/F76*100</f>
        <v>38.32625833838691</v>
      </c>
      <c r="J76" s="46">
        <f t="shared" si="11"/>
        <v>100</v>
      </c>
    </row>
    <row r="77" spans="1:10" ht="33">
      <c r="A77" s="103" t="s">
        <v>106</v>
      </c>
      <c r="B77" s="11" t="s">
        <v>94</v>
      </c>
      <c r="C77" s="11" t="s">
        <v>80</v>
      </c>
      <c r="D77" s="86" t="s">
        <v>13</v>
      </c>
      <c r="E77" s="31" t="s">
        <v>12</v>
      </c>
      <c r="F77" s="45">
        <f>F78</f>
        <v>105</v>
      </c>
      <c r="G77" s="45">
        <f>G78</f>
        <v>78.01</v>
      </c>
      <c r="H77" s="45">
        <f>H78</f>
        <v>78</v>
      </c>
      <c r="I77" s="45">
        <f t="shared" si="15"/>
        <v>74.28571428571429</v>
      </c>
      <c r="J77" s="45">
        <f t="shared" si="11"/>
        <v>99.98718113062426</v>
      </c>
    </row>
    <row r="78" spans="1:10" ht="66">
      <c r="A78" s="24" t="s">
        <v>79</v>
      </c>
      <c r="B78" s="13" t="s">
        <v>94</v>
      </c>
      <c r="C78" s="13" t="s">
        <v>81</v>
      </c>
      <c r="D78" s="18" t="s">
        <v>13</v>
      </c>
      <c r="E78" s="19" t="s">
        <v>12</v>
      </c>
      <c r="F78" s="46">
        <f>F79</f>
        <v>105</v>
      </c>
      <c r="G78" s="46">
        <f>G79</f>
        <v>78.01</v>
      </c>
      <c r="H78" s="46">
        <f>H79</f>
        <v>78</v>
      </c>
      <c r="I78" s="46">
        <f>I77</f>
        <v>74.28571428571429</v>
      </c>
      <c r="J78" s="46">
        <f>J77</f>
        <v>99.98718113062426</v>
      </c>
    </row>
    <row r="79" spans="1:10" ht="82.5">
      <c r="A79" s="24" t="s">
        <v>107</v>
      </c>
      <c r="B79" s="13" t="s">
        <v>94</v>
      </c>
      <c r="C79" s="13" t="s">
        <v>81</v>
      </c>
      <c r="D79" s="18" t="s">
        <v>108</v>
      </c>
      <c r="E79" s="19" t="s">
        <v>12</v>
      </c>
      <c r="F79" s="46">
        <f aca="true" t="shared" si="17" ref="F79:G81">F80</f>
        <v>105</v>
      </c>
      <c r="G79" s="46">
        <f t="shared" si="17"/>
        <v>78.01</v>
      </c>
      <c r="H79" s="46">
        <f>H80</f>
        <v>78</v>
      </c>
      <c r="I79" s="46">
        <f>I78</f>
        <v>74.28571428571429</v>
      </c>
      <c r="J79" s="46">
        <f>J78</f>
        <v>99.98718113062426</v>
      </c>
    </row>
    <row r="80" spans="1:10" ht="45">
      <c r="A80" s="22" t="s">
        <v>186</v>
      </c>
      <c r="B80" s="13" t="s">
        <v>94</v>
      </c>
      <c r="C80" s="13" t="s">
        <v>81</v>
      </c>
      <c r="D80" s="18" t="s">
        <v>108</v>
      </c>
      <c r="E80" s="19" t="s">
        <v>177</v>
      </c>
      <c r="F80" s="46">
        <f t="shared" si="17"/>
        <v>105</v>
      </c>
      <c r="G80" s="46">
        <f t="shared" si="17"/>
        <v>78.01</v>
      </c>
      <c r="H80" s="46">
        <f>H81</f>
        <v>78</v>
      </c>
      <c r="I80" s="46">
        <f>H80/F80*100</f>
        <v>74.28571428571429</v>
      </c>
      <c r="J80" s="46">
        <f>H80/G80*100</f>
        <v>99.98718113062426</v>
      </c>
    </row>
    <row r="81" spans="1:10" ht="45">
      <c r="A81" s="22" t="s">
        <v>180</v>
      </c>
      <c r="B81" s="13" t="s">
        <v>94</v>
      </c>
      <c r="C81" s="13" t="s">
        <v>81</v>
      </c>
      <c r="D81" s="18" t="s">
        <v>108</v>
      </c>
      <c r="E81" s="19" t="s">
        <v>178</v>
      </c>
      <c r="F81" s="46">
        <f t="shared" si="17"/>
        <v>105</v>
      </c>
      <c r="G81" s="46">
        <f t="shared" si="17"/>
        <v>78.01</v>
      </c>
      <c r="H81" s="46">
        <f>H82</f>
        <v>78</v>
      </c>
      <c r="I81" s="46">
        <f>H81/F81*100</f>
        <v>74.28571428571429</v>
      </c>
      <c r="J81" s="46">
        <f>H81/G81*100</f>
        <v>99.98718113062426</v>
      </c>
    </row>
    <row r="82" spans="1:10" ht="45">
      <c r="A82" s="22" t="s">
        <v>160</v>
      </c>
      <c r="B82" s="13" t="s">
        <v>94</v>
      </c>
      <c r="C82" s="13" t="s">
        <v>81</v>
      </c>
      <c r="D82" s="18" t="s">
        <v>108</v>
      </c>
      <c r="E82" s="19" t="s">
        <v>158</v>
      </c>
      <c r="F82" s="46">
        <v>105</v>
      </c>
      <c r="G82" s="46">
        <v>78.01</v>
      </c>
      <c r="H82" s="46">
        <v>78</v>
      </c>
      <c r="I82" s="46">
        <f>I79</f>
        <v>74.28571428571429</v>
      </c>
      <c r="J82" s="46">
        <f>J79</f>
        <v>99.98718113062426</v>
      </c>
    </row>
    <row r="83" spans="1:10" ht="16.5">
      <c r="A83" s="87" t="s">
        <v>86</v>
      </c>
      <c r="B83" s="11" t="s">
        <v>94</v>
      </c>
      <c r="C83" s="11" t="s">
        <v>85</v>
      </c>
      <c r="D83" s="86" t="s">
        <v>13</v>
      </c>
      <c r="E83" s="31" t="s">
        <v>12</v>
      </c>
      <c r="F83" s="45">
        <f>F88+F89+F98</f>
        <v>721.7</v>
      </c>
      <c r="G83" s="45">
        <f>G84+G89+G98</f>
        <v>6641</v>
      </c>
      <c r="H83" s="45">
        <f>H84+H89+H98</f>
        <v>6326.43</v>
      </c>
      <c r="I83" s="45">
        <f>H83/F83*100</f>
        <v>876.6010807814881</v>
      </c>
      <c r="J83" s="45">
        <f aca="true" t="shared" si="18" ref="J83:J90">H83/G83*100</f>
        <v>95.2632133714802</v>
      </c>
    </row>
    <row r="84" spans="1:10" ht="16.5">
      <c r="A84" s="110" t="s">
        <v>128</v>
      </c>
      <c r="B84" s="16" t="s">
        <v>94</v>
      </c>
      <c r="C84" s="16" t="s">
        <v>116</v>
      </c>
      <c r="D84" s="111" t="s">
        <v>13</v>
      </c>
      <c r="E84" s="20" t="s">
        <v>12</v>
      </c>
      <c r="F84" s="48">
        <f>F85</f>
        <v>95</v>
      </c>
      <c r="G84" s="48">
        <f>G85</f>
        <v>99.64</v>
      </c>
      <c r="H84" s="48">
        <f>H85</f>
        <v>0</v>
      </c>
      <c r="I84" s="48">
        <f>H84/F84*100</f>
        <v>0</v>
      </c>
      <c r="J84" s="48">
        <f t="shared" si="18"/>
        <v>0</v>
      </c>
    </row>
    <row r="85" spans="1:10" ht="33">
      <c r="A85" s="112" t="s">
        <v>129</v>
      </c>
      <c r="B85" s="16" t="s">
        <v>94</v>
      </c>
      <c r="C85" s="16" t="s">
        <v>116</v>
      </c>
      <c r="D85" s="111" t="s">
        <v>130</v>
      </c>
      <c r="E85" s="20" t="s">
        <v>12</v>
      </c>
      <c r="F85" s="48">
        <f>F88</f>
        <v>95</v>
      </c>
      <c r="G85" s="48">
        <f>G88</f>
        <v>99.64</v>
      </c>
      <c r="H85" s="48">
        <f>H86</f>
        <v>0</v>
      </c>
      <c r="I85" s="48">
        <v>0</v>
      </c>
      <c r="J85" s="48">
        <f>H85/G85*100</f>
        <v>0</v>
      </c>
    </row>
    <row r="86" spans="1:10" ht="45">
      <c r="A86" s="22" t="s">
        <v>186</v>
      </c>
      <c r="B86" s="16" t="s">
        <v>94</v>
      </c>
      <c r="C86" s="16" t="s">
        <v>116</v>
      </c>
      <c r="D86" s="111" t="s">
        <v>130</v>
      </c>
      <c r="E86" s="20" t="s">
        <v>177</v>
      </c>
      <c r="F86" s="48">
        <f>F87</f>
        <v>95</v>
      </c>
      <c r="G86" s="48">
        <f>G87</f>
        <v>99.64</v>
      </c>
      <c r="H86" s="48">
        <f>H87</f>
        <v>0</v>
      </c>
      <c r="I86" s="48">
        <v>0</v>
      </c>
      <c r="J86" s="48">
        <f>H86/G86*100</f>
        <v>0</v>
      </c>
    </row>
    <row r="87" spans="1:10" ht="45">
      <c r="A87" s="22" t="s">
        <v>180</v>
      </c>
      <c r="B87" s="16" t="s">
        <v>94</v>
      </c>
      <c r="C87" s="16" t="s">
        <v>116</v>
      </c>
      <c r="D87" s="111" t="s">
        <v>130</v>
      </c>
      <c r="E87" s="20" t="s">
        <v>178</v>
      </c>
      <c r="F87" s="48">
        <f>F88</f>
        <v>95</v>
      </c>
      <c r="G87" s="48">
        <f>G88</f>
        <v>99.64</v>
      </c>
      <c r="H87" s="48">
        <f>H88</f>
        <v>0</v>
      </c>
      <c r="I87" s="48">
        <v>0</v>
      </c>
      <c r="J87" s="48">
        <f>H87/G87*100</f>
        <v>0</v>
      </c>
    </row>
    <row r="88" spans="1:10" ht="45">
      <c r="A88" s="22" t="s">
        <v>160</v>
      </c>
      <c r="B88" s="16" t="s">
        <v>94</v>
      </c>
      <c r="C88" s="16" t="s">
        <v>116</v>
      </c>
      <c r="D88" s="111" t="s">
        <v>130</v>
      </c>
      <c r="E88" s="20" t="s">
        <v>158</v>
      </c>
      <c r="F88" s="48">
        <v>95</v>
      </c>
      <c r="G88" s="48">
        <v>99.64</v>
      </c>
      <c r="H88" s="48">
        <v>0</v>
      </c>
      <c r="I88" s="48">
        <v>0</v>
      </c>
      <c r="J88" s="48">
        <f t="shared" si="18"/>
        <v>0</v>
      </c>
    </row>
    <row r="89" spans="1:10" ht="16.5">
      <c r="A89" s="110" t="s">
        <v>112</v>
      </c>
      <c r="B89" s="16" t="s">
        <v>94</v>
      </c>
      <c r="C89" s="16" t="s">
        <v>111</v>
      </c>
      <c r="D89" s="111" t="s">
        <v>13</v>
      </c>
      <c r="E89" s="20" t="s">
        <v>12</v>
      </c>
      <c r="F89" s="48">
        <f>F94</f>
        <v>626.7</v>
      </c>
      <c r="G89" s="48">
        <f>G90+G94</f>
        <v>3814.94</v>
      </c>
      <c r="H89" s="48">
        <f>H90+H94</f>
        <v>3600.0099999999998</v>
      </c>
      <c r="I89" s="48">
        <f aca="true" t="shared" si="19" ref="I89:I120">H89/F89*100</f>
        <v>574.4391255784266</v>
      </c>
      <c r="J89" s="48">
        <f t="shared" si="18"/>
        <v>94.36609750087813</v>
      </c>
    </row>
    <row r="90" spans="1:10" ht="99">
      <c r="A90" s="112" t="s">
        <v>132</v>
      </c>
      <c r="B90" s="16" t="s">
        <v>94</v>
      </c>
      <c r="C90" s="16" t="s">
        <v>111</v>
      </c>
      <c r="D90" s="111" t="s">
        <v>131</v>
      </c>
      <c r="E90" s="20" t="s">
        <v>12</v>
      </c>
      <c r="F90" s="48">
        <f aca="true" t="shared" si="20" ref="F90:G92">F91</f>
        <v>0</v>
      </c>
      <c r="G90" s="48">
        <f t="shared" si="20"/>
        <v>2709.54</v>
      </c>
      <c r="H90" s="48">
        <f>H91</f>
        <v>2529.97</v>
      </c>
      <c r="I90" s="48" t="e">
        <f t="shared" si="19"/>
        <v>#DIV/0!</v>
      </c>
      <c r="J90" s="48">
        <f t="shared" si="18"/>
        <v>93.37267580474914</v>
      </c>
    </row>
    <row r="91" spans="1:10" ht="45">
      <c r="A91" s="22" t="s">
        <v>186</v>
      </c>
      <c r="B91" s="16" t="s">
        <v>94</v>
      </c>
      <c r="C91" s="16" t="s">
        <v>111</v>
      </c>
      <c r="D91" s="111" t="s">
        <v>131</v>
      </c>
      <c r="E91" s="20" t="s">
        <v>177</v>
      </c>
      <c r="F91" s="48">
        <f t="shared" si="20"/>
        <v>0</v>
      </c>
      <c r="G91" s="48">
        <f t="shared" si="20"/>
        <v>2709.54</v>
      </c>
      <c r="H91" s="48">
        <f>H92</f>
        <v>2529.97</v>
      </c>
      <c r="I91" s="48" t="e">
        <f t="shared" si="19"/>
        <v>#DIV/0!</v>
      </c>
      <c r="J91" s="48">
        <f>H91/G91*100</f>
        <v>93.37267580474914</v>
      </c>
    </row>
    <row r="92" spans="1:10" ht="45">
      <c r="A92" s="22" t="s">
        <v>180</v>
      </c>
      <c r="B92" s="16" t="s">
        <v>94</v>
      </c>
      <c r="C92" s="16" t="s">
        <v>111</v>
      </c>
      <c r="D92" s="111" t="s">
        <v>131</v>
      </c>
      <c r="E92" s="20" t="s">
        <v>178</v>
      </c>
      <c r="F92" s="48">
        <f t="shared" si="20"/>
        <v>0</v>
      </c>
      <c r="G92" s="48">
        <f t="shared" si="20"/>
        <v>2709.54</v>
      </c>
      <c r="H92" s="48">
        <f>H93</f>
        <v>2529.97</v>
      </c>
      <c r="I92" s="48" t="e">
        <f t="shared" si="19"/>
        <v>#DIV/0!</v>
      </c>
      <c r="J92" s="48">
        <f>H92/G92*100</f>
        <v>93.37267580474914</v>
      </c>
    </row>
    <row r="93" spans="1:10" ht="45">
      <c r="A93" s="22" t="s">
        <v>160</v>
      </c>
      <c r="B93" s="16" t="s">
        <v>94</v>
      </c>
      <c r="C93" s="16" t="s">
        <v>111</v>
      </c>
      <c r="D93" s="111" t="s">
        <v>131</v>
      </c>
      <c r="E93" s="20" t="s">
        <v>158</v>
      </c>
      <c r="F93" s="48">
        <v>0</v>
      </c>
      <c r="G93" s="48">
        <v>2709.54</v>
      </c>
      <c r="H93" s="48">
        <v>2529.97</v>
      </c>
      <c r="I93" s="48" t="e">
        <f t="shared" si="19"/>
        <v>#DIV/0!</v>
      </c>
      <c r="J93" s="48">
        <f>J90</f>
        <v>93.37267580474914</v>
      </c>
    </row>
    <row r="94" spans="1:10" ht="49.5">
      <c r="A94" s="112" t="s">
        <v>121</v>
      </c>
      <c r="B94" s="16" t="s">
        <v>94</v>
      </c>
      <c r="C94" s="16" t="s">
        <v>111</v>
      </c>
      <c r="D94" s="111" t="s">
        <v>53</v>
      </c>
      <c r="E94" s="20" t="s">
        <v>12</v>
      </c>
      <c r="F94" s="48">
        <f>F97</f>
        <v>626.7</v>
      </c>
      <c r="G94" s="48">
        <f aca="true" t="shared" si="21" ref="G94:H96">G95</f>
        <v>1105.4</v>
      </c>
      <c r="H94" s="48">
        <f t="shared" si="21"/>
        <v>1070.04</v>
      </c>
      <c r="I94" s="48">
        <f t="shared" si="19"/>
        <v>170.7419818094782</v>
      </c>
      <c r="J94" s="48">
        <f>H94/G94*100</f>
        <v>96.80115795187263</v>
      </c>
    </row>
    <row r="95" spans="1:10" ht="45">
      <c r="A95" s="22" t="s">
        <v>186</v>
      </c>
      <c r="B95" s="16" t="s">
        <v>94</v>
      </c>
      <c r="C95" s="16" t="s">
        <v>111</v>
      </c>
      <c r="D95" s="111" t="s">
        <v>53</v>
      </c>
      <c r="E95" s="20" t="s">
        <v>177</v>
      </c>
      <c r="F95" s="48">
        <f>F96</f>
        <v>626.7</v>
      </c>
      <c r="G95" s="48">
        <f t="shared" si="21"/>
        <v>1105.4</v>
      </c>
      <c r="H95" s="48">
        <f t="shared" si="21"/>
        <v>1070.04</v>
      </c>
      <c r="I95" s="48">
        <f t="shared" si="19"/>
        <v>170.7419818094782</v>
      </c>
      <c r="J95" s="48">
        <f>H95/G95*100</f>
        <v>96.80115795187263</v>
      </c>
    </row>
    <row r="96" spans="1:10" ht="45">
      <c r="A96" s="22" t="s">
        <v>180</v>
      </c>
      <c r="B96" s="16" t="s">
        <v>94</v>
      </c>
      <c r="C96" s="16" t="s">
        <v>111</v>
      </c>
      <c r="D96" s="111" t="s">
        <v>53</v>
      </c>
      <c r="E96" s="20" t="s">
        <v>178</v>
      </c>
      <c r="F96" s="48">
        <f>F97</f>
        <v>626.7</v>
      </c>
      <c r="G96" s="48">
        <f t="shared" si="21"/>
        <v>1105.4</v>
      </c>
      <c r="H96" s="48">
        <f t="shared" si="21"/>
        <v>1070.04</v>
      </c>
      <c r="I96" s="48">
        <f t="shared" si="19"/>
        <v>170.7419818094782</v>
      </c>
      <c r="J96" s="48">
        <f>H96/G96*100</f>
        <v>96.80115795187263</v>
      </c>
    </row>
    <row r="97" spans="1:10" ht="45">
      <c r="A97" s="22" t="s">
        <v>160</v>
      </c>
      <c r="B97" s="16" t="s">
        <v>94</v>
      </c>
      <c r="C97" s="16" t="s">
        <v>111</v>
      </c>
      <c r="D97" s="111" t="s">
        <v>53</v>
      </c>
      <c r="E97" s="20" t="s">
        <v>158</v>
      </c>
      <c r="F97" s="48">
        <v>626.7</v>
      </c>
      <c r="G97" s="48">
        <v>1105.4</v>
      </c>
      <c r="H97" s="48">
        <v>1070.04</v>
      </c>
      <c r="I97" s="48">
        <f t="shared" si="19"/>
        <v>170.7419818094782</v>
      </c>
      <c r="J97" s="48">
        <f>H97/G97*100</f>
        <v>96.80115795187263</v>
      </c>
    </row>
    <row r="98" spans="1:10" ht="33" customHeight="1">
      <c r="A98" s="24" t="s">
        <v>198</v>
      </c>
      <c r="B98" s="13" t="s">
        <v>94</v>
      </c>
      <c r="C98" s="13" t="s">
        <v>87</v>
      </c>
      <c r="D98" s="18" t="s">
        <v>13</v>
      </c>
      <c r="E98" s="19" t="s">
        <v>12</v>
      </c>
      <c r="F98" s="46">
        <f>F99</f>
        <v>0</v>
      </c>
      <c r="G98" s="46">
        <f>G101+G103+G104</f>
        <v>2726.42</v>
      </c>
      <c r="H98" s="46">
        <f>H101+H103+H105</f>
        <v>2726.42</v>
      </c>
      <c r="I98" s="46" t="e">
        <f t="shared" si="19"/>
        <v>#DIV/0!</v>
      </c>
      <c r="J98" s="46">
        <f>H98/G98*100</f>
        <v>100</v>
      </c>
    </row>
    <row r="99" spans="1:10" ht="160.5" customHeight="1">
      <c r="A99" s="119" t="s">
        <v>100</v>
      </c>
      <c r="B99" s="13" t="s">
        <v>94</v>
      </c>
      <c r="C99" s="13" t="s">
        <v>87</v>
      </c>
      <c r="D99" s="18" t="s">
        <v>62</v>
      </c>
      <c r="E99" s="19" t="s">
        <v>12</v>
      </c>
      <c r="F99" s="46">
        <f>F100</f>
        <v>0</v>
      </c>
      <c r="G99" s="46">
        <f>G100</f>
        <v>274.12</v>
      </c>
      <c r="H99" s="46">
        <f>H100</f>
        <v>274.12</v>
      </c>
      <c r="I99" s="46" t="e">
        <f t="shared" si="19"/>
        <v>#DIV/0!</v>
      </c>
      <c r="J99" s="46">
        <f aca="true" t="shared" si="22" ref="J99:J110">H99/G99*100</f>
        <v>100</v>
      </c>
    </row>
    <row r="100" spans="1:10" ht="80.25" customHeight="1">
      <c r="A100" s="120" t="s">
        <v>102</v>
      </c>
      <c r="B100" s="13" t="s">
        <v>94</v>
      </c>
      <c r="C100" s="13" t="s">
        <v>87</v>
      </c>
      <c r="D100" s="18" t="s">
        <v>101</v>
      </c>
      <c r="E100" s="19" t="s">
        <v>12</v>
      </c>
      <c r="F100" s="46">
        <f>F101</f>
        <v>0</v>
      </c>
      <c r="G100" s="46">
        <f>G101</f>
        <v>274.12</v>
      </c>
      <c r="H100" s="46">
        <f>H101</f>
        <v>274.12</v>
      </c>
      <c r="I100" s="46" t="e">
        <f t="shared" si="19"/>
        <v>#DIV/0!</v>
      </c>
      <c r="J100" s="46">
        <f t="shared" si="22"/>
        <v>100</v>
      </c>
    </row>
    <row r="101" spans="1:10" ht="19.5" customHeight="1">
      <c r="A101" s="112" t="s">
        <v>61</v>
      </c>
      <c r="B101" s="13" t="s">
        <v>94</v>
      </c>
      <c r="C101" s="13" t="s">
        <v>87</v>
      </c>
      <c r="D101" s="18" t="s">
        <v>101</v>
      </c>
      <c r="E101" s="19" t="s">
        <v>165</v>
      </c>
      <c r="F101" s="46">
        <v>0</v>
      </c>
      <c r="G101" s="46">
        <v>274.12</v>
      </c>
      <c r="H101" s="46">
        <v>274.12</v>
      </c>
      <c r="I101" s="46" t="e">
        <f t="shared" si="19"/>
        <v>#DIV/0!</v>
      </c>
      <c r="J101" s="46">
        <f t="shared" si="22"/>
        <v>100</v>
      </c>
    </row>
    <row r="102" spans="1:10" ht="90" customHeight="1">
      <c r="A102" s="112" t="s">
        <v>199</v>
      </c>
      <c r="B102" s="13" t="s">
        <v>94</v>
      </c>
      <c r="C102" s="13" t="s">
        <v>87</v>
      </c>
      <c r="D102" s="18" t="s">
        <v>200</v>
      </c>
      <c r="E102" s="19" t="s">
        <v>12</v>
      </c>
      <c r="F102" s="46">
        <v>0</v>
      </c>
      <c r="G102" s="46">
        <f>G103</f>
        <v>217.8</v>
      </c>
      <c r="H102" s="46">
        <f>H103</f>
        <v>217.8</v>
      </c>
      <c r="I102" s="46" t="e">
        <f t="shared" si="19"/>
        <v>#DIV/0!</v>
      </c>
      <c r="J102" s="46">
        <f t="shared" si="22"/>
        <v>100</v>
      </c>
    </row>
    <row r="103" spans="1:10" ht="19.5" customHeight="1">
      <c r="A103" s="112" t="s">
        <v>61</v>
      </c>
      <c r="B103" s="13" t="s">
        <v>94</v>
      </c>
      <c r="C103" s="13" t="s">
        <v>87</v>
      </c>
      <c r="D103" s="18" t="s">
        <v>200</v>
      </c>
      <c r="E103" s="19" t="s">
        <v>165</v>
      </c>
      <c r="F103" s="46">
        <v>0</v>
      </c>
      <c r="G103" s="46">
        <v>217.8</v>
      </c>
      <c r="H103" s="46">
        <v>217.8</v>
      </c>
      <c r="I103" s="46" t="e">
        <f t="shared" si="19"/>
        <v>#DIV/0!</v>
      </c>
      <c r="J103" s="46">
        <f t="shared" si="22"/>
        <v>100</v>
      </c>
    </row>
    <row r="104" spans="1:10" ht="155.25" customHeight="1">
      <c r="A104" s="112" t="s">
        <v>202</v>
      </c>
      <c r="B104" s="13" t="s">
        <v>94</v>
      </c>
      <c r="C104" s="13" t="s">
        <v>87</v>
      </c>
      <c r="D104" s="18" t="s">
        <v>201</v>
      </c>
      <c r="E104" s="19" t="s">
        <v>12</v>
      </c>
      <c r="F104" s="46">
        <f>F105</f>
        <v>0</v>
      </c>
      <c r="G104" s="46">
        <f>G105</f>
        <v>2234.5</v>
      </c>
      <c r="H104" s="46">
        <f>H105</f>
        <v>2234.5</v>
      </c>
      <c r="I104" s="46" t="e">
        <f t="shared" si="19"/>
        <v>#DIV/0!</v>
      </c>
      <c r="J104" s="46">
        <f>H104/G104*100</f>
        <v>100</v>
      </c>
    </row>
    <row r="105" spans="1:10" ht="21.75" customHeight="1">
      <c r="A105" s="112" t="s">
        <v>61</v>
      </c>
      <c r="B105" s="13" t="s">
        <v>94</v>
      </c>
      <c r="C105" s="13" t="s">
        <v>87</v>
      </c>
      <c r="D105" s="18" t="s">
        <v>201</v>
      </c>
      <c r="E105" s="19" t="s">
        <v>165</v>
      </c>
      <c r="F105" s="46">
        <v>0</v>
      </c>
      <c r="G105" s="46">
        <v>2234.5</v>
      </c>
      <c r="H105" s="46">
        <v>2234.5</v>
      </c>
      <c r="I105" s="46" t="e">
        <f t="shared" si="19"/>
        <v>#DIV/0!</v>
      </c>
      <c r="J105" s="46">
        <f>H105/G105*100</f>
        <v>100</v>
      </c>
    </row>
    <row r="106" spans="1:10" ht="47.25">
      <c r="A106" s="88" t="s">
        <v>46</v>
      </c>
      <c r="B106" s="89" t="s">
        <v>94</v>
      </c>
      <c r="C106" s="89" t="s">
        <v>47</v>
      </c>
      <c r="D106" s="89" t="s">
        <v>13</v>
      </c>
      <c r="E106" s="89" t="s">
        <v>12</v>
      </c>
      <c r="F106" s="45">
        <f>F110</f>
        <v>445.2</v>
      </c>
      <c r="G106" s="45">
        <f>G107+G110</f>
        <v>1750.12</v>
      </c>
      <c r="H106" s="45">
        <f>H107+H110</f>
        <v>1744.8400000000001</v>
      </c>
      <c r="I106" s="45">
        <f t="shared" si="19"/>
        <v>391.92273135669365</v>
      </c>
      <c r="J106" s="45">
        <f t="shared" si="22"/>
        <v>99.69830640184675</v>
      </c>
    </row>
    <row r="107" spans="1:10" ht="15.75">
      <c r="A107" s="121" t="s">
        <v>205</v>
      </c>
      <c r="B107" s="16" t="s">
        <v>94</v>
      </c>
      <c r="C107" s="16" t="s">
        <v>143</v>
      </c>
      <c r="D107" s="16" t="s">
        <v>13</v>
      </c>
      <c r="E107" s="16" t="s">
        <v>12</v>
      </c>
      <c r="F107" s="48">
        <f aca="true" t="shared" si="23" ref="F107:H108">F108</f>
        <v>0</v>
      </c>
      <c r="G107" s="48">
        <f t="shared" si="23"/>
        <v>950.32</v>
      </c>
      <c r="H107" s="48">
        <f t="shared" si="23"/>
        <v>950.32</v>
      </c>
      <c r="I107" s="48" t="e">
        <f t="shared" si="19"/>
        <v>#DIV/0!</v>
      </c>
      <c r="J107" s="48">
        <f>H107/G107*100</f>
        <v>100</v>
      </c>
    </row>
    <row r="108" spans="1:10" ht="78.75">
      <c r="A108" s="123" t="s">
        <v>206</v>
      </c>
      <c r="B108" s="16" t="s">
        <v>94</v>
      </c>
      <c r="C108" s="16" t="s">
        <v>143</v>
      </c>
      <c r="D108" s="16" t="s">
        <v>203</v>
      </c>
      <c r="E108" s="16" t="s">
        <v>12</v>
      </c>
      <c r="F108" s="48">
        <f t="shared" si="23"/>
        <v>0</v>
      </c>
      <c r="G108" s="48">
        <f t="shared" si="23"/>
        <v>950.32</v>
      </c>
      <c r="H108" s="48">
        <f t="shared" si="23"/>
        <v>950.32</v>
      </c>
      <c r="I108" s="48" t="e">
        <f t="shared" si="19"/>
        <v>#DIV/0!</v>
      </c>
      <c r="J108" s="48">
        <f>H108/G108*100</f>
        <v>100</v>
      </c>
    </row>
    <row r="109" spans="1:10" ht="63">
      <c r="A109" s="123" t="s">
        <v>207</v>
      </c>
      <c r="B109" s="16" t="s">
        <v>94</v>
      </c>
      <c r="C109" s="16" t="s">
        <v>143</v>
      </c>
      <c r="D109" s="16" t="s">
        <v>203</v>
      </c>
      <c r="E109" s="16" t="s">
        <v>204</v>
      </c>
      <c r="F109" s="48">
        <v>0</v>
      </c>
      <c r="G109" s="48">
        <v>950.32</v>
      </c>
      <c r="H109" s="48">
        <v>950.32</v>
      </c>
      <c r="I109" s="48" t="e">
        <f t="shared" si="19"/>
        <v>#DIV/0!</v>
      </c>
      <c r="J109" s="48">
        <f>H109/G109*100</f>
        <v>100</v>
      </c>
    </row>
    <row r="110" spans="1:10" ht="17.25">
      <c r="A110" s="124" t="s">
        <v>8</v>
      </c>
      <c r="B110" s="78" t="s">
        <v>94</v>
      </c>
      <c r="C110" s="78" t="s">
        <v>51</v>
      </c>
      <c r="D110" s="78" t="s">
        <v>13</v>
      </c>
      <c r="E110" s="78" t="s">
        <v>12</v>
      </c>
      <c r="F110" s="81">
        <f>F111+F115+F119+F140</f>
        <v>445.2</v>
      </c>
      <c r="G110" s="81">
        <f>G114+G118+G119+G140</f>
        <v>799.8</v>
      </c>
      <c r="H110" s="81">
        <f>H111+H115+H119+H140</f>
        <v>794.52</v>
      </c>
      <c r="I110" s="81">
        <f t="shared" si="19"/>
        <v>178.46361185983827</v>
      </c>
      <c r="J110" s="81">
        <f t="shared" si="22"/>
        <v>99.33983495873969</v>
      </c>
    </row>
    <row r="111" spans="1:10" ht="15.75">
      <c r="A111" s="115" t="s">
        <v>48</v>
      </c>
      <c r="B111" s="122">
        <v>831</v>
      </c>
      <c r="C111" s="113" t="s">
        <v>51</v>
      </c>
      <c r="D111" s="113" t="s">
        <v>52</v>
      </c>
      <c r="E111" s="113" t="s">
        <v>12</v>
      </c>
      <c r="F111" s="81">
        <f>F114</f>
        <v>118</v>
      </c>
      <c r="G111" s="81">
        <f aca="true" t="shared" si="24" ref="G111:H113">G112</f>
        <v>136.49</v>
      </c>
      <c r="H111" s="81">
        <f t="shared" si="24"/>
        <v>136.49</v>
      </c>
      <c r="I111" s="81">
        <f t="shared" si="19"/>
        <v>115.66949152542374</v>
      </c>
      <c r="J111" s="81">
        <f aca="true" t="shared" si="25" ref="J111:J126">H111/G111*100</f>
        <v>100</v>
      </c>
    </row>
    <row r="112" spans="1:10" ht="45">
      <c r="A112" s="22" t="s">
        <v>186</v>
      </c>
      <c r="B112" s="122">
        <v>831</v>
      </c>
      <c r="C112" s="113" t="s">
        <v>51</v>
      </c>
      <c r="D112" s="113" t="s">
        <v>52</v>
      </c>
      <c r="E112" s="113" t="s">
        <v>177</v>
      </c>
      <c r="F112" s="81">
        <f>F113</f>
        <v>118</v>
      </c>
      <c r="G112" s="81">
        <f t="shared" si="24"/>
        <v>136.49</v>
      </c>
      <c r="H112" s="81">
        <f t="shared" si="24"/>
        <v>136.49</v>
      </c>
      <c r="I112" s="81">
        <f t="shared" si="19"/>
        <v>115.66949152542374</v>
      </c>
      <c r="J112" s="81">
        <f t="shared" si="25"/>
        <v>100</v>
      </c>
    </row>
    <row r="113" spans="1:10" ht="45">
      <c r="A113" s="22" t="s">
        <v>180</v>
      </c>
      <c r="B113" s="122">
        <v>831</v>
      </c>
      <c r="C113" s="113" t="s">
        <v>51</v>
      </c>
      <c r="D113" s="113" t="s">
        <v>52</v>
      </c>
      <c r="E113" s="113" t="s">
        <v>178</v>
      </c>
      <c r="F113" s="81">
        <f>F114</f>
        <v>118</v>
      </c>
      <c r="G113" s="81">
        <f t="shared" si="24"/>
        <v>136.49</v>
      </c>
      <c r="H113" s="81">
        <f t="shared" si="24"/>
        <v>136.49</v>
      </c>
      <c r="I113" s="81">
        <f t="shared" si="19"/>
        <v>115.66949152542374</v>
      </c>
      <c r="J113" s="81">
        <f t="shared" si="25"/>
        <v>100</v>
      </c>
    </row>
    <row r="114" spans="1:10" ht="45">
      <c r="A114" s="22" t="s">
        <v>160</v>
      </c>
      <c r="B114" s="122">
        <v>831</v>
      </c>
      <c r="C114" s="113" t="s">
        <v>51</v>
      </c>
      <c r="D114" s="113" t="s">
        <v>52</v>
      </c>
      <c r="E114" s="113" t="s">
        <v>158</v>
      </c>
      <c r="F114" s="81">
        <v>118</v>
      </c>
      <c r="G114" s="81">
        <v>136.49</v>
      </c>
      <c r="H114" s="81">
        <v>136.49</v>
      </c>
      <c r="I114" s="81">
        <f t="shared" si="19"/>
        <v>115.66949152542374</v>
      </c>
      <c r="J114" s="81">
        <f t="shared" si="25"/>
        <v>100</v>
      </c>
    </row>
    <row r="115" spans="1:10" ht="33">
      <c r="A115" s="116" t="s">
        <v>26</v>
      </c>
      <c r="B115" s="13" t="s">
        <v>94</v>
      </c>
      <c r="C115" s="13" t="s">
        <v>51</v>
      </c>
      <c r="D115" s="13" t="s">
        <v>54</v>
      </c>
      <c r="E115" s="13" t="s">
        <v>12</v>
      </c>
      <c r="F115" s="46">
        <f aca="true" t="shared" si="26" ref="F115:G117">F116</f>
        <v>20</v>
      </c>
      <c r="G115" s="46">
        <f t="shared" si="26"/>
        <v>176</v>
      </c>
      <c r="H115" s="46">
        <f>H116</f>
        <v>175.86</v>
      </c>
      <c r="I115" s="46">
        <f t="shared" si="19"/>
        <v>879.3000000000001</v>
      </c>
      <c r="J115" s="46">
        <f t="shared" si="25"/>
        <v>99.92045454545455</v>
      </c>
    </row>
    <row r="116" spans="1:10" ht="45">
      <c r="A116" s="22" t="s">
        <v>186</v>
      </c>
      <c r="B116" s="13" t="s">
        <v>94</v>
      </c>
      <c r="C116" s="13" t="s">
        <v>51</v>
      </c>
      <c r="D116" s="13" t="s">
        <v>54</v>
      </c>
      <c r="E116" s="13" t="s">
        <v>177</v>
      </c>
      <c r="F116" s="46">
        <f t="shared" si="26"/>
        <v>20</v>
      </c>
      <c r="G116" s="46">
        <f t="shared" si="26"/>
        <v>176</v>
      </c>
      <c r="H116" s="46">
        <f>H117</f>
        <v>175.86</v>
      </c>
      <c r="I116" s="46">
        <f t="shared" si="19"/>
        <v>879.3000000000001</v>
      </c>
      <c r="J116" s="46">
        <f t="shared" si="25"/>
        <v>99.92045454545455</v>
      </c>
    </row>
    <row r="117" spans="1:10" ht="45">
      <c r="A117" s="22" t="s">
        <v>180</v>
      </c>
      <c r="B117" s="13" t="s">
        <v>94</v>
      </c>
      <c r="C117" s="13" t="s">
        <v>51</v>
      </c>
      <c r="D117" s="13" t="s">
        <v>54</v>
      </c>
      <c r="E117" s="13" t="s">
        <v>178</v>
      </c>
      <c r="F117" s="46">
        <f t="shared" si="26"/>
        <v>20</v>
      </c>
      <c r="G117" s="46">
        <f t="shared" si="26"/>
        <v>176</v>
      </c>
      <c r="H117" s="46">
        <f>H118</f>
        <v>175.86</v>
      </c>
      <c r="I117" s="46">
        <f t="shared" si="19"/>
        <v>879.3000000000001</v>
      </c>
      <c r="J117" s="46">
        <f t="shared" si="25"/>
        <v>99.92045454545455</v>
      </c>
    </row>
    <row r="118" spans="1:10" ht="45">
      <c r="A118" s="22" t="s">
        <v>160</v>
      </c>
      <c r="B118" s="13" t="s">
        <v>94</v>
      </c>
      <c r="C118" s="13" t="s">
        <v>51</v>
      </c>
      <c r="D118" s="13" t="s">
        <v>54</v>
      </c>
      <c r="E118" s="13" t="s">
        <v>158</v>
      </c>
      <c r="F118" s="46">
        <v>20</v>
      </c>
      <c r="G118" s="46">
        <v>176</v>
      </c>
      <c r="H118" s="46">
        <v>175.86</v>
      </c>
      <c r="I118" s="46">
        <f t="shared" si="19"/>
        <v>879.3000000000001</v>
      </c>
      <c r="J118" s="46">
        <f t="shared" si="25"/>
        <v>99.92045454545455</v>
      </c>
    </row>
    <row r="119" spans="1:10" ht="49.5">
      <c r="A119" s="117" t="s">
        <v>49</v>
      </c>
      <c r="B119" s="13" t="s">
        <v>94</v>
      </c>
      <c r="C119" s="16" t="s">
        <v>51</v>
      </c>
      <c r="D119" s="16" t="s">
        <v>55</v>
      </c>
      <c r="E119" s="16" t="s">
        <v>12</v>
      </c>
      <c r="F119" s="48">
        <f>F120+F124+F128+F132</f>
        <v>95</v>
      </c>
      <c r="G119" s="48">
        <f>G120+G124+G128+G132+G136</f>
        <v>275.11</v>
      </c>
      <c r="H119" s="48">
        <f>H120+H124+H128+H132+H136</f>
        <v>270.01</v>
      </c>
      <c r="I119" s="48">
        <f t="shared" si="19"/>
        <v>284.2210526315789</v>
      </c>
      <c r="J119" s="48">
        <f t="shared" si="25"/>
        <v>98.14619606702773</v>
      </c>
    </row>
    <row r="120" spans="1:10" ht="32.25" customHeight="1">
      <c r="A120" s="116" t="s">
        <v>50</v>
      </c>
      <c r="B120" s="13" t="s">
        <v>94</v>
      </c>
      <c r="C120" s="13" t="s">
        <v>51</v>
      </c>
      <c r="D120" s="13" t="s">
        <v>56</v>
      </c>
      <c r="E120" s="13" t="s">
        <v>12</v>
      </c>
      <c r="F120" s="46">
        <f aca="true" t="shared" si="27" ref="F120:G122">F121</f>
        <v>5</v>
      </c>
      <c r="G120" s="46">
        <f t="shared" si="27"/>
        <v>0</v>
      </c>
      <c r="H120" s="46">
        <f>H123</f>
        <v>0</v>
      </c>
      <c r="I120" s="46">
        <f t="shared" si="19"/>
        <v>0</v>
      </c>
      <c r="J120" s="46" t="e">
        <f t="shared" si="25"/>
        <v>#DIV/0!</v>
      </c>
    </row>
    <row r="121" spans="1:10" ht="42" customHeight="1">
      <c r="A121" s="22" t="s">
        <v>186</v>
      </c>
      <c r="B121" s="13" t="s">
        <v>94</v>
      </c>
      <c r="C121" s="13" t="s">
        <v>51</v>
      </c>
      <c r="D121" s="13" t="s">
        <v>56</v>
      </c>
      <c r="E121" s="13" t="s">
        <v>177</v>
      </c>
      <c r="F121" s="46">
        <f t="shared" si="27"/>
        <v>5</v>
      </c>
      <c r="G121" s="46">
        <f t="shared" si="27"/>
        <v>0</v>
      </c>
      <c r="H121" s="46">
        <f>H122</f>
        <v>0</v>
      </c>
      <c r="I121" s="46">
        <f aca="true" t="shared" si="28" ref="I121:I152">H121/F121*100</f>
        <v>0</v>
      </c>
      <c r="J121" s="46" t="e">
        <f t="shared" si="25"/>
        <v>#DIV/0!</v>
      </c>
    </row>
    <row r="122" spans="1:10" ht="45.75" customHeight="1">
      <c r="A122" s="22" t="s">
        <v>180</v>
      </c>
      <c r="B122" s="13" t="s">
        <v>94</v>
      </c>
      <c r="C122" s="13" t="s">
        <v>51</v>
      </c>
      <c r="D122" s="13" t="s">
        <v>56</v>
      </c>
      <c r="E122" s="13" t="s">
        <v>178</v>
      </c>
      <c r="F122" s="46">
        <f t="shared" si="27"/>
        <v>5</v>
      </c>
      <c r="G122" s="46">
        <f t="shared" si="27"/>
        <v>0</v>
      </c>
      <c r="H122" s="46">
        <f>H123</f>
        <v>0</v>
      </c>
      <c r="I122" s="46">
        <f t="shared" si="28"/>
        <v>0</v>
      </c>
      <c r="J122" s="46" t="e">
        <f t="shared" si="25"/>
        <v>#DIV/0!</v>
      </c>
    </row>
    <row r="123" spans="1:10" ht="45">
      <c r="A123" s="22" t="s">
        <v>160</v>
      </c>
      <c r="B123" s="13" t="s">
        <v>94</v>
      </c>
      <c r="C123" s="13" t="s">
        <v>51</v>
      </c>
      <c r="D123" s="13" t="s">
        <v>56</v>
      </c>
      <c r="E123" s="13" t="s">
        <v>158</v>
      </c>
      <c r="F123" s="46">
        <v>5</v>
      </c>
      <c r="G123" s="46">
        <v>0</v>
      </c>
      <c r="H123" s="46">
        <v>0</v>
      </c>
      <c r="I123" s="46">
        <f t="shared" si="28"/>
        <v>0</v>
      </c>
      <c r="J123" s="46" t="e">
        <f t="shared" si="25"/>
        <v>#DIV/0!</v>
      </c>
    </row>
    <row r="124" spans="1:10" ht="49.5">
      <c r="A124" s="116" t="s">
        <v>134</v>
      </c>
      <c r="B124" s="13" t="s">
        <v>94</v>
      </c>
      <c r="C124" s="13" t="s">
        <v>51</v>
      </c>
      <c r="D124" s="13" t="s">
        <v>133</v>
      </c>
      <c r="E124" s="13" t="s">
        <v>12</v>
      </c>
      <c r="F124" s="46">
        <v>0</v>
      </c>
      <c r="G124" s="46">
        <f aca="true" t="shared" si="29" ref="G124:H126">G125</f>
        <v>28.1</v>
      </c>
      <c r="H124" s="46">
        <f t="shared" si="29"/>
        <v>28.07</v>
      </c>
      <c r="I124" s="46" t="e">
        <f t="shared" si="28"/>
        <v>#DIV/0!</v>
      </c>
      <c r="J124" s="46">
        <f t="shared" si="25"/>
        <v>99.8932384341637</v>
      </c>
    </row>
    <row r="125" spans="1:10" ht="45">
      <c r="A125" s="22" t="s">
        <v>186</v>
      </c>
      <c r="B125" s="13" t="s">
        <v>94</v>
      </c>
      <c r="C125" s="13" t="s">
        <v>51</v>
      </c>
      <c r="D125" s="13" t="s">
        <v>133</v>
      </c>
      <c r="E125" s="13" t="s">
        <v>177</v>
      </c>
      <c r="F125" s="46">
        <v>0</v>
      </c>
      <c r="G125" s="46">
        <f t="shared" si="29"/>
        <v>28.1</v>
      </c>
      <c r="H125" s="46">
        <f t="shared" si="29"/>
        <v>28.07</v>
      </c>
      <c r="I125" s="46" t="e">
        <f t="shared" si="28"/>
        <v>#DIV/0!</v>
      </c>
      <c r="J125" s="46">
        <f t="shared" si="25"/>
        <v>99.8932384341637</v>
      </c>
    </row>
    <row r="126" spans="1:10" ht="45">
      <c r="A126" s="22" t="s">
        <v>180</v>
      </c>
      <c r="B126" s="13" t="s">
        <v>94</v>
      </c>
      <c r="C126" s="13" t="s">
        <v>51</v>
      </c>
      <c r="D126" s="13" t="s">
        <v>133</v>
      </c>
      <c r="E126" s="13" t="s">
        <v>178</v>
      </c>
      <c r="F126" s="46">
        <v>0</v>
      </c>
      <c r="G126" s="46">
        <f t="shared" si="29"/>
        <v>28.1</v>
      </c>
      <c r="H126" s="46">
        <f t="shared" si="29"/>
        <v>28.07</v>
      </c>
      <c r="I126" s="46" t="e">
        <f t="shared" si="28"/>
        <v>#DIV/0!</v>
      </c>
      <c r="J126" s="46">
        <f t="shared" si="25"/>
        <v>99.8932384341637</v>
      </c>
    </row>
    <row r="127" spans="1:10" ht="45.75" thickBot="1">
      <c r="A127" s="22" t="s">
        <v>160</v>
      </c>
      <c r="B127" s="13" t="s">
        <v>94</v>
      </c>
      <c r="C127" s="13" t="s">
        <v>51</v>
      </c>
      <c r="D127" s="13" t="s">
        <v>133</v>
      </c>
      <c r="E127" s="13" t="s">
        <v>158</v>
      </c>
      <c r="F127" s="46">
        <v>0</v>
      </c>
      <c r="G127" s="46">
        <v>28.1</v>
      </c>
      <c r="H127" s="46">
        <v>28.07</v>
      </c>
      <c r="I127" s="46" t="e">
        <f t="shared" si="28"/>
        <v>#DIV/0!</v>
      </c>
      <c r="J127" s="46">
        <f>J124</f>
        <v>99.8932384341637</v>
      </c>
    </row>
    <row r="128" spans="1:10" ht="36.75" customHeight="1">
      <c r="A128" s="118" t="s">
        <v>135</v>
      </c>
      <c r="B128" s="13" t="s">
        <v>94</v>
      </c>
      <c r="C128" s="13" t="s">
        <v>51</v>
      </c>
      <c r="D128" s="13" t="s">
        <v>57</v>
      </c>
      <c r="E128" s="13" t="s">
        <v>12</v>
      </c>
      <c r="F128" s="46">
        <f aca="true" t="shared" si="30" ref="F128:G130">F129</f>
        <v>20</v>
      </c>
      <c r="G128" s="46">
        <f t="shared" si="30"/>
        <v>131</v>
      </c>
      <c r="H128" s="46">
        <f>H129</f>
        <v>125.93</v>
      </c>
      <c r="I128" s="46">
        <f t="shared" si="28"/>
        <v>629.65</v>
      </c>
      <c r="J128" s="46">
        <f aca="true" t="shared" si="31" ref="J128:J134">H128/G128*100</f>
        <v>96.12977099236642</v>
      </c>
    </row>
    <row r="129" spans="1:10" ht="45.75" customHeight="1">
      <c r="A129" s="22" t="s">
        <v>186</v>
      </c>
      <c r="B129" s="13" t="s">
        <v>94</v>
      </c>
      <c r="C129" s="13" t="s">
        <v>51</v>
      </c>
      <c r="D129" s="13" t="s">
        <v>57</v>
      </c>
      <c r="E129" s="13" t="s">
        <v>177</v>
      </c>
      <c r="F129" s="46">
        <f t="shared" si="30"/>
        <v>20</v>
      </c>
      <c r="G129" s="46">
        <f t="shared" si="30"/>
        <v>131</v>
      </c>
      <c r="H129" s="46">
        <f>H130</f>
        <v>125.93</v>
      </c>
      <c r="I129" s="46">
        <f t="shared" si="28"/>
        <v>629.65</v>
      </c>
      <c r="J129" s="46">
        <f t="shared" si="31"/>
        <v>96.12977099236642</v>
      </c>
    </row>
    <row r="130" spans="1:10" ht="46.5" customHeight="1">
      <c r="A130" s="22" t="s">
        <v>180</v>
      </c>
      <c r="B130" s="13" t="s">
        <v>94</v>
      </c>
      <c r="C130" s="13" t="s">
        <v>51</v>
      </c>
      <c r="D130" s="13" t="s">
        <v>57</v>
      </c>
      <c r="E130" s="13" t="s">
        <v>178</v>
      </c>
      <c r="F130" s="46">
        <f t="shared" si="30"/>
        <v>20</v>
      </c>
      <c r="G130" s="46">
        <f t="shared" si="30"/>
        <v>131</v>
      </c>
      <c r="H130" s="46">
        <f>H131</f>
        <v>125.93</v>
      </c>
      <c r="I130" s="46">
        <f t="shared" si="28"/>
        <v>629.65</v>
      </c>
      <c r="J130" s="46">
        <f t="shared" si="31"/>
        <v>96.12977099236642</v>
      </c>
    </row>
    <row r="131" spans="1:10" ht="45">
      <c r="A131" s="22" t="s">
        <v>160</v>
      </c>
      <c r="B131" s="13" t="s">
        <v>94</v>
      </c>
      <c r="C131" s="13" t="s">
        <v>51</v>
      </c>
      <c r="D131" s="13" t="s">
        <v>57</v>
      </c>
      <c r="E131" s="13" t="s">
        <v>158</v>
      </c>
      <c r="F131" s="46">
        <v>20</v>
      </c>
      <c r="G131" s="46">
        <v>131</v>
      </c>
      <c r="H131" s="46">
        <v>125.93</v>
      </c>
      <c r="I131" s="46">
        <f t="shared" si="28"/>
        <v>629.65</v>
      </c>
      <c r="J131" s="46">
        <f t="shared" si="31"/>
        <v>96.12977099236642</v>
      </c>
    </row>
    <row r="132" spans="1:10" ht="82.5">
      <c r="A132" s="116" t="s">
        <v>123</v>
      </c>
      <c r="B132" s="13" t="s">
        <v>94</v>
      </c>
      <c r="C132" s="13" t="s">
        <v>51</v>
      </c>
      <c r="D132" s="13" t="s">
        <v>122</v>
      </c>
      <c r="E132" s="13" t="s">
        <v>12</v>
      </c>
      <c r="F132" s="46">
        <f aca="true" t="shared" si="32" ref="F132:G134">F133</f>
        <v>70</v>
      </c>
      <c r="G132" s="46">
        <f t="shared" si="32"/>
        <v>0</v>
      </c>
      <c r="H132" s="46">
        <f>H133</f>
        <v>0</v>
      </c>
      <c r="I132" s="46">
        <f t="shared" si="28"/>
        <v>0</v>
      </c>
      <c r="J132" s="46" t="e">
        <f t="shared" si="31"/>
        <v>#DIV/0!</v>
      </c>
    </row>
    <row r="133" spans="1:10" ht="45">
      <c r="A133" s="22" t="s">
        <v>186</v>
      </c>
      <c r="B133" s="13" t="s">
        <v>94</v>
      </c>
      <c r="C133" s="13" t="s">
        <v>51</v>
      </c>
      <c r="D133" s="13" t="s">
        <v>122</v>
      </c>
      <c r="E133" s="13" t="s">
        <v>177</v>
      </c>
      <c r="F133" s="46">
        <f t="shared" si="32"/>
        <v>70</v>
      </c>
      <c r="G133" s="46">
        <f t="shared" si="32"/>
        <v>0</v>
      </c>
      <c r="H133" s="46">
        <f>H134</f>
        <v>0</v>
      </c>
      <c r="I133" s="46">
        <f t="shared" si="28"/>
        <v>0</v>
      </c>
      <c r="J133" s="46" t="e">
        <f t="shared" si="31"/>
        <v>#DIV/0!</v>
      </c>
    </row>
    <row r="134" spans="1:10" ht="51" customHeight="1">
      <c r="A134" s="22" t="s">
        <v>180</v>
      </c>
      <c r="B134" s="13" t="s">
        <v>94</v>
      </c>
      <c r="C134" s="13" t="s">
        <v>51</v>
      </c>
      <c r="D134" s="13" t="s">
        <v>122</v>
      </c>
      <c r="E134" s="13" t="s">
        <v>178</v>
      </c>
      <c r="F134" s="46">
        <f t="shared" si="32"/>
        <v>70</v>
      </c>
      <c r="G134" s="46">
        <f t="shared" si="32"/>
        <v>0</v>
      </c>
      <c r="H134" s="46">
        <f>H135</f>
        <v>0</v>
      </c>
      <c r="I134" s="46">
        <f t="shared" si="28"/>
        <v>0</v>
      </c>
      <c r="J134" s="46" t="e">
        <f t="shared" si="31"/>
        <v>#DIV/0!</v>
      </c>
    </row>
    <row r="135" spans="1:10" ht="47.25" customHeight="1">
      <c r="A135" s="22" t="s">
        <v>160</v>
      </c>
      <c r="B135" s="13" t="s">
        <v>94</v>
      </c>
      <c r="C135" s="13" t="s">
        <v>51</v>
      </c>
      <c r="D135" s="13" t="s">
        <v>122</v>
      </c>
      <c r="E135" s="13" t="s">
        <v>158</v>
      </c>
      <c r="F135" s="46">
        <v>70</v>
      </c>
      <c r="G135" s="46">
        <v>0</v>
      </c>
      <c r="H135" s="46">
        <v>0</v>
      </c>
      <c r="I135" s="46">
        <f t="shared" si="28"/>
        <v>0</v>
      </c>
      <c r="J135" s="46" t="e">
        <f>J132</f>
        <v>#DIV/0!</v>
      </c>
    </row>
    <row r="136" spans="1:10" ht="30" customHeight="1">
      <c r="A136" s="22" t="s">
        <v>209</v>
      </c>
      <c r="B136" s="13" t="s">
        <v>94</v>
      </c>
      <c r="C136" s="13" t="s">
        <v>51</v>
      </c>
      <c r="D136" s="13" t="s">
        <v>208</v>
      </c>
      <c r="E136" s="13" t="s">
        <v>12</v>
      </c>
      <c r="F136" s="46">
        <f aca="true" t="shared" si="33" ref="F136:G138">F137</f>
        <v>0</v>
      </c>
      <c r="G136" s="46">
        <f t="shared" si="33"/>
        <v>116.01</v>
      </c>
      <c r="H136" s="46">
        <f>H137</f>
        <v>116.01</v>
      </c>
      <c r="I136" s="46" t="e">
        <f t="shared" si="28"/>
        <v>#DIV/0!</v>
      </c>
      <c r="J136" s="46">
        <f aca="true" t="shared" si="34" ref="J136:J144">H136/G136*100</f>
        <v>100</v>
      </c>
    </row>
    <row r="137" spans="1:10" ht="47.25" customHeight="1">
      <c r="A137" s="22" t="s">
        <v>186</v>
      </c>
      <c r="B137" s="13" t="s">
        <v>94</v>
      </c>
      <c r="C137" s="13" t="s">
        <v>51</v>
      </c>
      <c r="D137" s="13" t="s">
        <v>208</v>
      </c>
      <c r="E137" s="13" t="s">
        <v>177</v>
      </c>
      <c r="F137" s="46">
        <f t="shared" si="33"/>
        <v>0</v>
      </c>
      <c r="G137" s="46">
        <f t="shared" si="33"/>
        <v>116.01</v>
      </c>
      <c r="H137" s="46">
        <f>H138</f>
        <v>116.01</v>
      </c>
      <c r="I137" s="46" t="e">
        <f t="shared" si="28"/>
        <v>#DIV/0!</v>
      </c>
      <c r="J137" s="46">
        <f t="shared" si="34"/>
        <v>100</v>
      </c>
    </row>
    <row r="138" spans="1:10" ht="42.75" customHeight="1">
      <c r="A138" s="22" t="s">
        <v>180</v>
      </c>
      <c r="B138" s="13" t="s">
        <v>94</v>
      </c>
      <c r="C138" s="13" t="s">
        <v>51</v>
      </c>
      <c r="D138" s="13" t="s">
        <v>208</v>
      </c>
      <c r="E138" s="13" t="s">
        <v>178</v>
      </c>
      <c r="F138" s="46">
        <f t="shared" si="33"/>
        <v>0</v>
      </c>
      <c r="G138" s="46">
        <f t="shared" si="33"/>
        <v>116.01</v>
      </c>
      <c r="H138" s="46">
        <f>H139</f>
        <v>116.01</v>
      </c>
      <c r="I138" s="46" t="e">
        <f t="shared" si="28"/>
        <v>#DIV/0!</v>
      </c>
      <c r="J138" s="46">
        <f t="shared" si="34"/>
        <v>100</v>
      </c>
    </row>
    <row r="139" spans="1:10" ht="47.25" customHeight="1">
      <c r="A139" s="22" t="s">
        <v>160</v>
      </c>
      <c r="B139" s="13" t="s">
        <v>94</v>
      </c>
      <c r="C139" s="13" t="s">
        <v>51</v>
      </c>
      <c r="D139" s="13" t="s">
        <v>208</v>
      </c>
      <c r="E139" s="13" t="s">
        <v>158</v>
      </c>
      <c r="F139" s="46">
        <v>0</v>
      </c>
      <c r="G139" s="46">
        <v>116.01</v>
      </c>
      <c r="H139" s="46">
        <v>116.01</v>
      </c>
      <c r="I139" s="46" t="e">
        <f t="shared" si="28"/>
        <v>#DIV/0!</v>
      </c>
      <c r="J139" s="46">
        <f t="shared" si="34"/>
        <v>100</v>
      </c>
    </row>
    <row r="140" spans="1:10" ht="34.5" customHeight="1">
      <c r="A140" s="116" t="s">
        <v>77</v>
      </c>
      <c r="B140" s="13" t="s">
        <v>94</v>
      </c>
      <c r="C140" s="13" t="s">
        <v>51</v>
      </c>
      <c r="D140" s="13" t="s">
        <v>78</v>
      </c>
      <c r="E140" s="13" t="s">
        <v>12</v>
      </c>
      <c r="F140" s="46">
        <f>F141</f>
        <v>212.2</v>
      </c>
      <c r="G140" s="46">
        <f>G141</f>
        <v>212.2</v>
      </c>
      <c r="H140" s="46">
        <f>H141</f>
        <v>212.16</v>
      </c>
      <c r="I140" s="46">
        <f t="shared" si="28"/>
        <v>99.98114985862394</v>
      </c>
      <c r="J140" s="46">
        <f t="shared" si="34"/>
        <v>99.98114985862394</v>
      </c>
    </row>
    <row r="141" spans="1:10" ht="114.75" customHeight="1">
      <c r="A141" s="25" t="s">
        <v>103</v>
      </c>
      <c r="B141" s="13" t="s">
        <v>94</v>
      </c>
      <c r="C141" s="13" t="s">
        <v>51</v>
      </c>
      <c r="D141" s="13" t="s">
        <v>187</v>
      </c>
      <c r="E141" s="13" t="s">
        <v>12</v>
      </c>
      <c r="F141" s="46">
        <v>212.2</v>
      </c>
      <c r="G141" s="46">
        <f>G142</f>
        <v>212.2</v>
      </c>
      <c r="H141" s="46">
        <f>H142</f>
        <v>212.16</v>
      </c>
      <c r="I141" s="46">
        <f t="shared" si="28"/>
        <v>99.98114985862394</v>
      </c>
      <c r="J141" s="46">
        <f t="shared" si="34"/>
        <v>99.98114985862394</v>
      </c>
    </row>
    <row r="142" spans="1:10" ht="49.5" customHeight="1">
      <c r="A142" s="22" t="s">
        <v>186</v>
      </c>
      <c r="B142" s="13" t="s">
        <v>94</v>
      </c>
      <c r="C142" s="13" t="s">
        <v>51</v>
      </c>
      <c r="D142" s="13" t="s">
        <v>187</v>
      </c>
      <c r="E142" s="13" t="s">
        <v>177</v>
      </c>
      <c r="F142" s="46">
        <v>212.2</v>
      </c>
      <c r="G142" s="46">
        <f>G143</f>
        <v>212.2</v>
      </c>
      <c r="H142" s="46">
        <f>H143</f>
        <v>212.16</v>
      </c>
      <c r="I142" s="46">
        <f t="shared" si="28"/>
        <v>99.98114985862394</v>
      </c>
      <c r="J142" s="46">
        <f t="shared" si="34"/>
        <v>99.98114985862394</v>
      </c>
    </row>
    <row r="143" spans="1:10" ht="42.75" customHeight="1">
      <c r="A143" s="22" t="s">
        <v>180</v>
      </c>
      <c r="B143" s="13" t="s">
        <v>94</v>
      </c>
      <c r="C143" s="13" t="s">
        <v>51</v>
      </c>
      <c r="D143" s="13" t="s">
        <v>187</v>
      </c>
      <c r="E143" s="13" t="s">
        <v>178</v>
      </c>
      <c r="F143" s="46">
        <v>212.2</v>
      </c>
      <c r="G143" s="46">
        <f>G144+G145</f>
        <v>212.2</v>
      </c>
      <c r="H143" s="46">
        <f>H144+H145</f>
        <v>212.16</v>
      </c>
      <c r="I143" s="46">
        <f t="shared" si="28"/>
        <v>99.98114985862394</v>
      </c>
      <c r="J143" s="46">
        <f t="shared" si="34"/>
        <v>99.98114985862394</v>
      </c>
    </row>
    <row r="144" spans="1:10" ht="67.5" customHeight="1">
      <c r="A144" s="123" t="s">
        <v>207</v>
      </c>
      <c r="B144" s="13" t="s">
        <v>94</v>
      </c>
      <c r="C144" s="13" t="s">
        <v>51</v>
      </c>
      <c r="D144" s="13" t="s">
        <v>187</v>
      </c>
      <c r="E144" s="13" t="s">
        <v>204</v>
      </c>
      <c r="F144" s="46">
        <v>0</v>
      </c>
      <c r="G144" s="46">
        <v>210.04</v>
      </c>
      <c r="H144" s="46">
        <v>210</v>
      </c>
      <c r="I144" s="46" t="e">
        <f t="shared" si="28"/>
        <v>#DIV/0!</v>
      </c>
      <c r="J144" s="46">
        <f t="shared" si="34"/>
        <v>99.98095600837937</v>
      </c>
    </row>
    <row r="145" spans="1:10" ht="45.75" customHeight="1">
      <c r="A145" s="22" t="s">
        <v>160</v>
      </c>
      <c r="B145" s="13" t="s">
        <v>94</v>
      </c>
      <c r="C145" s="13" t="s">
        <v>51</v>
      </c>
      <c r="D145" s="13" t="s">
        <v>187</v>
      </c>
      <c r="E145" s="13" t="s">
        <v>158</v>
      </c>
      <c r="F145" s="46">
        <v>212.2</v>
      </c>
      <c r="G145" s="46">
        <v>2.16</v>
      </c>
      <c r="H145" s="46">
        <v>2.16</v>
      </c>
      <c r="I145" s="46">
        <f aca="true" t="shared" si="35" ref="I145:I150">H145/F145*100</f>
        <v>1.0179076343072575</v>
      </c>
      <c r="J145" s="46">
        <f aca="true" t="shared" si="36" ref="J145:J150">H145/G145*100</f>
        <v>100</v>
      </c>
    </row>
    <row r="146" spans="1:10" ht="30.75" customHeight="1">
      <c r="A146" s="90" t="s">
        <v>58</v>
      </c>
      <c r="B146" s="91" t="s">
        <v>94</v>
      </c>
      <c r="C146" s="91" t="s">
        <v>59</v>
      </c>
      <c r="D146" s="91" t="s">
        <v>13</v>
      </c>
      <c r="E146" s="91" t="s">
        <v>12</v>
      </c>
      <c r="F146" s="92">
        <f>F147</f>
        <v>711.8</v>
      </c>
      <c r="G146" s="92">
        <f>G147</f>
        <v>973.74</v>
      </c>
      <c r="H146" s="92">
        <f>H147</f>
        <v>969.4200000000001</v>
      </c>
      <c r="I146" s="92">
        <f t="shared" si="35"/>
        <v>136.19275077268898</v>
      </c>
      <c r="J146" s="92">
        <f t="shared" si="36"/>
        <v>99.55634974428493</v>
      </c>
    </row>
    <row r="147" spans="1:10" ht="15.75">
      <c r="A147" s="93" t="s">
        <v>10</v>
      </c>
      <c r="B147" s="78" t="s">
        <v>94</v>
      </c>
      <c r="C147" s="78" t="s">
        <v>20</v>
      </c>
      <c r="D147" s="78" t="s">
        <v>13</v>
      </c>
      <c r="E147" s="78" t="s">
        <v>12</v>
      </c>
      <c r="F147" s="81">
        <f>F148</f>
        <v>711.8</v>
      </c>
      <c r="G147" s="81">
        <f>G148+G162</f>
        <v>973.74</v>
      </c>
      <c r="H147" s="81">
        <f>H148+H162</f>
        <v>969.4200000000001</v>
      </c>
      <c r="I147" s="81">
        <f t="shared" si="35"/>
        <v>136.19275077268898</v>
      </c>
      <c r="J147" s="81">
        <f t="shared" si="36"/>
        <v>99.55634974428493</v>
      </c>
    </row>
    <row r="148" spans="1:10" ht="49.5">
      <c r="A148" s="25" t="s">
        <v>11</v>
      </c>
      <c r="B148" s="13" t="s">
        <v>94</v>
      </c>
      <c r="C148" s="13" t="s">
        <v>20</v>
      </c>
      <c r="D148" s="13" t="s">
        <v>27</v>
      </c>
      <c r="E148" s="51" t="s">
        <v>12</v>
      </c>
      <c r="F148" s="46">
        <f>F149</f>
        <v>711.8</v>
      </c>
      <c r="G148" s="46">
        <f>G149</f>
        <v>970.24</v>
      </c>
      <c r="H148" s="46">
        <f>H149</f>
        <v>965.9200000000001</v>
      </c>
      <c r="I148" s="46">
        <f t="shared" si="35"/>
        <v>135.7010396178702</v>
      </c>
      <c r="J148" s="46">
        <f t="shared" si="36"/>
        <v>99.5547493403694</v>
      </c>
    </row>
    <row r="149" spans="1:10" ht="31.5">
      <c r="A149" s="26" t="s">
        <v>60</v>
      </c>
      <c r="B149" s="13" t="s">
        <v>94</v>
      </c>
      <c r="C149" s="13" t="s">
        <v>20</v>
      </c>
      <c r="D149" s="13">
        <v>4409900</v>
      </c>
      <c r="E149" s="13" t="s">
        <v>12</v>
      </c>
      <c r="F149" s="46">
        <f>F150+F153+F158</f>
        <v>711.8</v>
      </c>
      <c r="G149" s="46">
        <f>G150+G153+G158</f>
        <v>970.24</v>
      </c>
      <c r="H149" s="46">
        <f>H150+H153+H158</f>
        <v>965.9200000000001</v>
      </c>
      <c r="I149" s="46">
        <f t="shared" si="35"/>
        <v>135.7010396178702</v>
      </c>
      <c r="J149" s="46">
        <f t="shared" si="36"/>
        <v>99.5547493403694</v>
      </c>
    </row>
    <row r="150" spans="1:10" ht="105">
      <c r="A150" s="22" t="s">
        <v>175</v>
      </c>
      <c r="B150" s="13" t="s">
        <v>94</v>
      </c>
      <c r="C150" s="13" t="s">
        <v>20</v>
      </c>
      <c r="D150" s="13" t="s">
        <v>68</v>
      </c>
      <c r="E150" s="13" t="s">
        <v>173</v>
      </c>
      <c r="F150" s="46">
        <f aca="true" t="shared" si="37" ref="F150:H151">F151</f>
        <v>519.8</v>
      </c>
      <c r="G150" s="46">
        <f t="shared" si="37"/>
        <v>597.92</v>
      </c>
      <c r="H150" s="46">
        <f t="shared" si="37"/>
        <v>593.62</v>
      </c>
      <c r="I150" s="46">
        <f t="shared" si="35"/>
        <v>114.20161600615621</v>
      </c>
      <c r="J150" s="46">
        <f t="shared" si="36"/>
        <v>99.28084024618678</v>
      </c>
    </row>
    <row r="151" spans="1:10" ht="33">
      <c r="A151" s="25" t="s">
        <v>190</v>
      </c>
      <c r="B151" s="13" t="s">
        <v>94</v>
      </c>
      <c r="C151" s="13" t="s">
        <v>20</v>
      </c>
      <c r="D151" s="13" t="s">
        <v>68</v>
      </c>
      <c r="E151" s="13" t="s">
        <v>188</v>
      </c>
      <c r="F151" s="46">
        <f t="shared" si="37"/>
        <v>519.8</v>
      </c>
      <c r="G151" s="46">
        <f t="shared" si="37"/>
        <v>597.92</v>
      </c>
      <c r="H151" s="46">
        <f t="shared" si="37"/>
        <v>593.62</v>
      </c>
      <c r="I151" s="46">
        <f aca="true" t="shared" si="38" ref="I151:I172">H151/F151*100</f>
        <v>114.20161600615621</v>
      </c>
      <c r="J151" s="46">
        <f aca="true" t="shared" si="39" ref="J151:J164">H151/G151*100</f>
        <v>99.28084024618678</v>
      </c>
    </row>
    <row r="152" spans="1:10" ht="33">
      <c r="A152" s="25" t="s">
        <v>191</v>
      </c>
      <c r="B152" s="13" t="s">
        <v>94</v>
      </c>
      <c r="C152" s="13" t="s">
        <v>20</v>
      </c>
      <c r="D152" s="13" t="s">
        <v>68</v>
      </c>
      <c r="E152" s="13" t="s">
        <v>189</v>
      </c>
      <c r="F152" s="46">
        <v>519.8</v>
      </c>
      <c r="G152" s="46">
        <v>597.92</v>
      </c>
      <c r="H152" s="46">
        <v>593.62</v>
      </c>
      <c r="I152" s="46">
        <f t="shared" si="38"/>
        <v>114.20161600615621</v>
      </c>
      <c r="J152" s="46">
        <f t="shared" si="39"/>
        <v>99.28084024618678</v>
      </c>
    </row>
    <row r="153" spans="1:10" ht="45">
      <c r="A153" s="22" t="s">
        <v>186</v>
      </c>
      <c r="B153" s="13" t="s">
        <v>94</v>
      </c>
      <c r="C153" s="13" t="s">
        <v>20</v>
      </c>
      <c r="D153" s="13" t="s">
        <v>68</v>
      </c>
      <c r="E153" s="13" t="s">
        <v>177</v>
      </c>
      <c r="F153" s="46">
        <f>F154</f>
        <v>185</v>
      </c>
      <c r="G153" s="46">
        <f>G154</f>
        <v>370.33000000000004</v>
      </c>
      <c r="H153" s="46">
        <f>H154</f>
        <v>370.31</v>
      </c>
      <c r="I153" s="46">
        <f t="shared" si="38"/>
        <v>200.16756756756754</v>
      </c>
      <c r="J153" s="46">
        <f t="shared" si="39"/>
        <v>99.99459941133583</v>
      </c>
    </row>
    <row r="154" spans="1:10" ht="45">
      <c r="A154" s="22" t="s">
        <v>180</v>
      </c>
      <c r="B154" s="13" t="s">
        <v>94</v>
      </c>
      <c r="C154" s="13" t="s">
        <v>20</v>
      </c>
      <c r="D154" s="13" t="s">
        <v>68</v>
      </c>
      <c r="E154" s="13" t="s">
        <v>178</v>
      </c>
      <c r="F154" s="46">
        <f>F155+F157</f>
        <v>185</v>
      </c>
      <c r="G154" s="46">
        <f>G155+G156+G157</f>
        <v>370.33000000000004</v>
      </c>
      <c r="H154" s="46">
        <f>H155+H156+H157</f>
        <v>370.31</v>
      </c>
      <c r="I154" s="46">
        <f t="shared" si="38"/>
        <v>200.16756756756754</v>
      </c>
      <c r="J154" s="46">
        <f t="shared" si="39"/>
        <v>99.99459941133583</v>
      </c>
    </row>
    <row r="155" spans="1:10" ht="60">
      <c r="A155" s="22" t="s">
        <v>159</v>
      </c>
      <c r="B155" s="13" t="s">
        <v>94</v>
      </c>
      <c r="C155" s="13" t="s">
        <v>20</v>
      </c>
      <c r="D155" s="13" t="s">
        <v>68</v>
      </c>
      <c r="E155" s="13" t="s">
        <v>157</v>
      </c>
      <c r="F155" s="46">
        <v>60.9</v>
      </c>
      <c r="G155" s="46">
        <v>52.33</v>
      </c>
      <c r="H155" s="46">
        <v>52.32</v>
      </c>
      <c r="I155" s="46">
        <f t="shared" si="38"/>
        <v>85.91133004926108</v>
      </c>
      <c r="J155" s="46">
        <f t="shared" si="39"/>
        <v>99.98089050257978</v>
      </c>
    </row>
    <row r="156" spans="1:10" ht="63">
      <c r="A156" s="123" t="s">
        <v>207</v>
      </c>
      <c r="B156" s="13" t="s">
        <v>94</v>
      </c>
      <c r="C156" s="13" t="s">
        <v>20</v>
      </c>
      <c r="D156" s="13" t="s">
        <v>68</v>
      </c>
      <c r="E156" s="13" t="s">
        <v>204</v>
      </c>
      <c r="F156" s="46">
        <v>0</v>
      </c>
      <c r="G156" s="46">
        <v>97.98</v>
      </c>
      <c r="H156" s="46">
        <v>97.98</v>
      </c>
      <c r="I156" s="46" t="e">
        <f t="shared" si="38"/>
        <v>#DIV/0!</v>
      </c>
      <c r="J156" s="46">
        <f t="shared" si="39"/>
        <v>100</v>
      </c>
    </row>
    <row r="157" spans="1:10" ht="45">
      <c r="A157" s="22" t="s">
        <v>160</v>
      </c>
      <c r="B157" s="13" t="s">
        <v>94</v>
      </c>
      <c r="C157" s="13" t="s">
        <v>20</v>
      </c>
      <c r="D157" s="13" t="s">
        <v>68</v>
      </c>
      <c r="E157" s="13" t="s">
        <v>158</v>
      </c>
      <c r="F157" s="46">
        <v>124.1</v>
      </c>
      <c r="G157" s="46">
        <v>220.02</v>
      </c>
      <c r="H157" s="46">
        <v>220.01</v>
      </c>
      <c r="I157" s="46">
        <f t="shared" si="38"/>
        <v>177.28444802578568</v>
      </c>
      <c r="J157" s="46">
        <f t="shared" si="39"/>
        <v>99.99545495864012</v>
      </c>
    </row>
    <row r="158" spans="1:10" ht="15">
      <c r="A158" s="22" t="s">
        <v>183</v>
      </c>
      <c r="B158" s="13" t="s">
        <v>94</v>
      </c>
      <c r="C158" s="13" t="s">
        <v>20</v>
      </c>
      <c r="D158" s="13" t="s">
        <v>68</v>
      </c>
      <c r="E158" s="13" t="s">
        <v>182</v>
      </c>
      <c r="F158" s="46">
        <f>F159</f>
        <v>7</v>
      </c>
      <c r="G158" s="46">
        <f>G159</f>
        <v>1.99</v>
      </c>
      <c r="H158" s="46">
        <f>H159</f>
        <v>1.99</v>
      </c>
      <c r="I158" s="46">
        <f t="shared" si="38"/>
        <v>28.42857142857143</v>
      </c>
      <c r="J158" s="46">
        <f t="shared" si="39"/>
        <v>100</v>
      </c>
    </row>
    <row r="159" spans="1:10" ht="30">
      <c r="A159" s="22" t="s">
        <v>184</v>
      </c>
      <c r="B159" s="13" t="s">
        <v>94</v>
      </c>
      <c r="C159" s="13" t="s">
        <v>20</v>
      </c>
      <c r="D159" s="13" t="s">
        <v>68</v>
      </c>
      <c r="E159" s="13" t="s">
        <v>181</v>
      </c>
      <c r="F159" s="46">
        <f>F160+F161</f>
        <v>7</v>
      </c>
      <c r="G159" s="46">
        <f>G160+G161</f>
        <v>1.99</v>
      </c>
      <c r="H159" s="46">
        <f>H160+H161</f>
        <v>1.99</v>
      </c>
      <c r="I159" s="46">
        <f t="shared" si="38"/>
        <v>28.42857142857143</v>
      </c>
      <c r="J159" s="46">
        <f t="shared" si="39"/>
        <v>100</v>
      </c>
    </row>
    <row r="160" spans="1:10" ht="30">
      <c r="A160" s="22" t="s">
        <v>163</v>
      </c>
      <c r="B160" s="13" t="s">
        <v>94</v>
      </c>
      <c r="C160" s="13" t="s">
        <v>20</v>
      </c>
      <c r="D160" s="13" t="s">
        <v>68</v>
      </c>
      <c r="E160" s="13" t="s">
        <v>161</v>
      </c>
      <c r="F160" s="46">
        <v>3</v>
      </c>
      <c r="G160" s="46">
        <v>1.99</v>
      </c>
      <c r="H160" s="46">
        <v>1.99</v>
      </c>
      <c r="I160" s="46">
        <f t="shared" si="38"/>
        <v>66.33333333333333</v>
      </c>
      <c r="J160" s="46">
        <f t="shared" si="39"/>
        <v>100</v>
      </c>
    </row>
    <row r="161" spans="1:10" ht="30">
      <c r="A161" s="22" t="s">
        <v>164</v>
      </c>
      <c r="B161" s="13" t="s">
        <v>94</v>
      </c>
      <c r="C161" s="13" t="s">
        <v>20</v>
      </c>
      <c r="D161" s="13" t="s">
        <v>68</v>
      </c>
      <c r="E161" s="13" t="s">
        <v>162</v>
      </c>
      <c r="F161" s="46">
        <v>4</v>
      </c>
      <c r="G161" s="46">
        <v>0</v>
      </c>
      <c r="H161" s="46">
        <v>0</v>
      </c>
      <c r="I161" s="46">
        <f t="shared" si="38"/>
        <v>0</v>
      </c>
      <c r="J161" s="46" t="e">
        <f t="shared" si="39"/>
        <v>#DIV/0!</v>
      </c>
    </row>
    <row r="162" spans="1:10" ht="82.5">
      <c r="A162" s="25" t="s">
        <v>137</v>
      </c>
      <c r="B162" s="13" t="s">
        <v>94</v>
      </c>
      <c r="C162" s="13" t="s">
        <v>20</v>
      </c>
      <c r="D162" s="13" t="s">
        <v>136</v>
      </c>
      <c r="E162" s="13" t="s">
        <v>12</v>
      </c>
      <c r="F162" s="46">
        <v>0</v>
      </c>
      <c r="G162" s="46">
        <f aca="true" t="shared" si="40" ref="G162:H164">G163</f>
        <v>3.5</v>
      </c>
      <c r="H162" s="46">
        <f t="shared" si="40"/>
        <v>3.5</v>
      </c>
      <c r="I162" s="46" t="e">
        <f t="shared" si="38"/>
        <v>#DIV/0!</v>
      </c>
      <c r="J162" s="46">
        <f t="shared" si="39"/>
        <v>100</v>
      </c>
    </row>
    <row r="163" spans="1:10" ht="45">
      <c r="A163" s="22" t="s">
        <v>186</v>
      </c>
      <c r="B163" s="13" t="s">
        <v>94</v>
      </c>
      <c r="C163" s="13" t="s">
        <v>20</v>
      </c>
      <c r="D163" s="13" t="s">
        <v>136</v>
      </c>
      <c r="E163" s="13" t="s">
        <v>177</v>
      </c>
      <c r="F163" s="46">
        <f>F164</f>
        <v>0</v>
      </c>
      <c r="G163" s="46">
        <f t="shared" si="40"/>
        <v>3.5</v>
      </c>
      <c r="H163" s="46">
        <f t="shared" si="40"/>
        <v>3.5</v>
      </c>
      <c r="I163" s="46" t="e">
        <f t="shared" si="38"/>
        <v>#DIV/0!</v>
      </c>
      <c r="J163" s="46">
        <f t="shared" si="39"/>
        <v>100</v>
      </c>
    </row>
    <row r="164" spans="1:10" ht="45">
      <c r="A164" s="22" t="s">
        <v>180</v>
      </c>
      <c r="B164" s="13" t="s">
        <v>94</v>
      </c>
      <c r="C164" s="13" t="s">
        <v>20</v>
      </c>
      <c r="D164" s="13" t="s">
        <v>136</v>
      </c>
      <c r="E164" s="13" t="s">
        <v>178</v>
      </c>
      <c r="F164" s="46">
        <f>F165</f>
        <v>0</v>
      </c>
      <c r="G164" s="46">
        <f t="shared" si="40"/>
        <v>3.5</v>
      </c>
      <c r="H164" s="46">
        <f t="shared" si="40"/>
        <v>3.5</v>
      </c>
      <c r="I164" s="46" t="e">
        <f t="shared" si="38"/>
        <v>#DIV/0!</v>
      </c>
      <c r="J164" s="46">
        <f t="shared" si="39"/>
        <v>100</v>
      </c>
    </row>
    <row r="165" spans="1:10" ht="45">
      <c r="A165" s="22" t="s">
        <v>160</v>
      </c>
      <c r="B165" s="13" t="s">
        <v>94</v>
      </c>
      <c r="C165" s="13" t="s">
        <v>20</v>
      </c>
      <c r="D165" s="13" t="s">
        <v>136</v>
      </c>
      <c r="E165" s="13" t="s">
        <v>158</v>
      </c>
      <c r="F165" s="46">
        <v>0</v>
      </c>
      <c r="G165" s="46">
        <v>3.5</v>
      </c>
      <c r="H165" s="46">
        <v>3.5</v>
      </c>
      <c r="I165" s="46" t="e">
        <f t="shared" si="38"/>
        <v>#DIV/0!</v>
      </c>
      <c r="J165" s="46">
        <f>J162</f>
        <v>100</v>
      </c>
    </row>
    <row r="166" spans="1:10" ht="15">
      <c r="A166" s="125" t="s">
        <v>210</v>
      </c>
      <c r="B166" s="11" t="s">
        <v>94</v>
      </c>
      <c r="C166" s="11" t="s">
        <v>144</v>
      </c>
      <c r="D166" s="11" t="s">
        <v>13</v>
      </c>
      <c r="E166" s="11" t="s">
        <v>12</v>
      </c>
      <c r="F166" s="45">
        <f>F167</f>
        <v>0</v>
      </c>
      <c r="G166" s="45">
        <f>G167</f>
        <v>75</v>
      </c>
      <c r="H166" s="45">
        <f>H167</f>
        <v>75</v>
      </c>
      <c r="I166" s="45" t="e">
        <f t="shared" si="38"/>
        <v>#DIV/0!</v>
      </c>
      <c r="J166" s="45">
        <f aca="true" t="shared" si="41" ref="J166:J182">H166/G166*100</f>
        <v>100</v>
      </c>
    </row>
    <row r="167" spans="1:10" ht="30">
      <c r="A167" s="22" t="s">
        <v>211</v>
      </c>
      <c r="B167" s="13" t="s">
        <v>94</v>
      </c>
      <c r="C167" s="13" t="s">
        <v>145</v>
      </c>
      <c r="D167" s="13" t="s">
        <v>13</v>
      </c>
      <c r="E167" s="13" t="s">
        <v>12</v>
      </c>
      <c r="F167" s="46">
        <v>0</v>
      </c>
      <c r="G167" s="46">
        <f aca="true" t="shared" si="42" ref="G167:H170">G168</f>
        <v>75</v>
      </c>
      <c r="H167" s="46">
        <f t="shared" si="42"/>
        <v>75</v>
      </c>
      <c r="I167" s="46" t="e">
        <f t="shared" si="38"/>
        <v>#DIV/0!</v>
      </c>
      <c r="J167" s="46">
        <f t="shared" si="41"/>
        <v>100</v>
      </c>
    </row>
    <row r="168" spans="1:10" ht="45">
      <c r="A168" s="22" t="s">
        <v>212</v>
      </c>
      <c r="B168" s="13" t="s">
        <v>94</v>
      </c>
      <c r="C168" s="13" t="s">
        <v>145</v>
      </c>
      <c r="D168" s="13" t="s">
        <v>193</v>
      </c>
      <c r="E168" s="13" t="s">
        <v>12</v>
      </c>
      <c r="F168" s="46">
        <f>F169</f>
        <v>0</v>
      </c>
      <c r="G168" s="46">
        <f t="shared" si="42"/>
        <v>75</v>
      </c>
      <c r="H168" s="46">
        <f t="shared" si="42"/>
        <v>75</v>
      </c>
      <c r="I168" s="46" t="e">
        <f t="shared" si="38"/>
        <v>#DIV/0!</v>
      </c>
      <c r="J168" s="46">
        <f t="shared" si="41"/>
        <v>100</v>
      </c>
    </row>
    <row r="169" spans="1:10" ht="45">
      <c r="A169" s="22" t="s">
        <v>186</v>
      </c>
      <c r="B169" s="13" t="s">
        <v>94</v>
      </c>
      <c r="C169" s="13" t="s">
        <v>145</v>
      </c>
      <c r="D169" s="13" t="s">
        <v>193</v>
      </c>
      <c r="E169" s="13" t="s">
        <v>177</v>
      </c>
      <c r="F169" s="46">
        <f>F170</f>
        <v>0</v>
      </c>
      <c r="G169" s="46">
        <f t="shared" si="42"/>
        <v>75</v>
      </c>
      <c r="H169" s="46">
        <f t="shared" si="42"/>
        <v>75</v>
      </c>
      <c r="I169" s="46" t="e">
        <f t="shared" si="38"/>
        <v>#DIV/0!</v>
      </c>
      <c r="J169" s="46">
        <f t="shared" si="41"/>
        <v>100</v>
      </c>
    </row>
    <row r="170" spans="1:10" ht="45">
      <c r="A170" s="22" t="s">
        <v>180</v>
      </c>
      <c r="B170" s="13" t="s">
        <v>94</v>
      </c>
      <c r="C170" s="13" t="s">
        <v>145</v>
      </c>
      <c r="D170" s="13" t="s">
        <v>193</v>
      </c>
      <c r="E170" s="13" t="s">
        <v>178</v>
      </c>
      <c r="F170" s="46">
        <f>F171</f>
        <v>0</v>
      </c>
      <c r="G170" s="46">
        <f t="shared" si="42"/>
        <v>75</v>
      </c>
      <c r="H170" s="46">
        <f t="shared" si="42"/>
        <v>75</v>
      </c>
      <c r="I170" s="46" t="e">
        <f t="shared" si="38"/>
        <v>#DIV/0!</v>
      </c>
      <c r="J170" s="46">
        <f t="shared" si="41"/>
        <v>100</v>
      </c>
    </row>
    <row r="171" spans="1:10" ht="45">
      <c r="A171" s="22" t="s">
        <v>160</v>
      </c>
      <c r="B171" s="13" t="s">
        <v>94</v>
      </c>
      <c r="C171" s="13" t="s">
        <v>145</v>
      </c>
      <c r="D171" s="13" t="s">
        <v>193</v>
      </c>
      <c r="E171" s="13" t="s">
        <v>158</v>
      </c>
      <c r="F171" s="46">
        <v>0</v>
      </c>
      <c r="G171" s="46">
        <v>75</v>
      </c>
      <c r="H171" s="46">
        <v>75</v>
      </c>
      <c r="I171" s="46" t="e">
        <f t="shared" si="38"/>
        <v>#DIV/0!</v>
      </c>
      <c r="J171" s="46">
        <f t="shared" si="41"/>
        <v>100</v>
      </c>
    </row>
    <row r="172" spans="1:10" ht="16.5">
      <c r="A172" s="90" t="s">
        <v>90</v>
      </c>
      <c r="B172" s="11" t="s">
        <v>94</v>
      </c>
      <c r="C172" s="11" t="s">
        <v>104</v>
      </c>
      <c r="D172" s="94">
        <v>0</v>
      </c>
      <c r="E172" s="11" t="s">
        <v>12</v>
      </c>
      <c r="F172" s="62">
        <v>10</v>
      </c>
      <c r="G172" s="62">
        <f aca="true" t="shared" si="43" ref="G172:H175">G173</f>
        <v>0</v>
      </c>
      <c r="H172" s="62">
        <f t="shared" si="43"/>
        <v>0</v>
      </c>
      <c r="I172" s="45">
        <f t="shared" si="38"/>
        <v>0</v>
      </c>
      <c r="J172" s="45" t="e">
        <f t="shared" si="41"/>
        <v>#DIV/0!</v>
      </c>
    </row>
    <row r="173" spans="1:10" ht="32.25" customHeight="1">
      <c r="A173" s="25" t="s">
        <v>105</v>
      </c>
      <c r="B173" s="13" t="s">
        <v>94</v>
      </c>
      <c r="C173" s="13" t="s">
        <v>89</v>
      </c>
      <c r="D173" s="13" t="s">
        <v>13</v>
      </c>
      <c r="E173" s="13" t="s">
        <v>12</v>
      </c>
      <c r="F173" s="14">
        <v>10</v>
      </c>
      <c r="G173" s="14">
        <f t="shared" si="43"/>
        <v>0</v>
      </c>
      <c r="H173" s="14">
        <f t="shared" si="43"/>
        <v>0</v>
      </c>
      <c r="I173" s="46">
        <f>I172</f>
        <v>0</v>
      </c>
      <c r="J173" s="46" t="e">
        <f t="shared" si="41"/>
        <v>#DIV/0!</v>
      </c>
    </row>
    <row r="174" spans="1:10" ht="33">
      <c r="A174" s="25" t="s">
        <v>77</v>
      </c>
      <c r="B174" s="13" t="s">
        <v>94</v>
      </c>
      <c r="C174" s="13" t="s">
        <v>89</v>
      </c>
      <c r="D174" s="13" t="s">
        <v>78</v>
      </c>
      <c r="E174" s="13" t="s">
        <v>12</v>
      </c>
      <c r="F174" s="14">
        <v>10</v>
      </c>
      <c r="G174" s="14">
        <f t="shared" si="43"/>
        <v>0</v>
      </c>
      <c r="H174" s="14">
        <f t="shared" si="43"/>
        <v>0</v>
      </c>
      <c r="I174" s="46">
        <f>I173</f>
        <v>0</v>
      </c>
      <c r="J174" s="46" t="e">
        <f t="shared" si="41"/>
        <v>#DIV/0!</v>
      </c>
    </row>
    <row r="175" spans="1:10" ht="48.75" customHeight="1">
      <c r="A175" s="25" t="s">
        <v>194</v>
      </c>
      <c r="B175" s="13" t="s">
        <v>94</v>
      </c>
      <c r="C175" s="13" t="s">
        <v>89</v>
      </c>
      <c r="D175" s="13" t="s">
        <v>193</v>
      </c>
      <c r="E175" s="13" t="s">
        <v>12</v>
      </c>
      <c r="F175" s="14">
        <v>10</v>
      </c>
      <c r="G175" s="14">
        <f t="shared" si="43"/>
        <v>0</v>
      </c>
      <c r="H175" s="14">
        <f t="shared" si="43"/>
        <v>0</v>
      </c>
      <c r="I175" s="46">
        <f>I174</f>
        <v>0</v>
      </c>
      <c r="J175" s="46" t="e">
        <f t="shared" si="41"/>
        <v>#DIV/0!</v>
      </c>
    </row>
    <row r="176" spans="1:10" ht="34.5" customHeight="1">
      <c r="A176" s="25" t="s">
        <v>195</v>
      </c>
      <c r="B176" s="13" t="s">
        <v>94</v>
      </c>
      <c r="C176" s="13" t="s">
        <v>89</v>
      </c>
      <c r="D176" s="13" t="s">
        <v>193</v>
      </c>
      <c r="E176" s="13" t="s">
        <v>192</v>
      </c>
      <c r="F176" s="14">
        <v>10</v>
      </c>
      <c r="G176" s="14">
        <v>0</v>
      </c>
      <c r="H176" s="14">
        <v>0</v>
      </c>
      <c r="I176" s="46">
        <f>I175</f>
        <v>0</v>
      </c>
      <c r="J176" s="46" t="e">
        <f t="shared" si="41"/>
        <v>#DIV/0!</v>
      </c>
    </row>
    <row r="177" spans="1:10" ht="33">
      <c r="A177" s="90" t="s">
        <v>72</v>
      </c>
      <c r="B177" s="52">
        <v>831</v>
      </c>
      <c r="C177" s="11" t="s">
        <v>73</v>
      </c>
      <c r="D177" s="11" t="s">
        <v>13</v>
      </c>
      <c r="E177" s="11" t="s">
        <v>12</v>
      </c>
      <c r="F177" s="62">
        <f>F178</f>
        <v>1</v>
      </c>
      <c r="G177" s="62">
        <f>G178</f>
        <v>0</v>
      </c>
      <c r="H177" s="62">
        <f>H178</f>
        <v>0</v>
      </c>
      <c r="I177" s="45">
        <v>0</v>
      </c>
      <c r="J177" s="45" t="e">
        <f t="shared" si="41"/>
        <v>#DIV/0!</v>
      </c>
    </row>
    <row r="178" spans="1:10" ht="31.5">
      <c r="A178" s="95" t="s">
        <v>64</v>
      </c>
      <c r="B178" s="100">
        <v>831</v>
      </c>
      <c r="C178" s="78" t="s">
        <v>74</v>
      </c>
      <c r="D178" s="78" t="s">
        <v>13</v>
      </c>
      <c r="E178" s="78" t="s">
        <v>12</v>
      </c>
      <c r="F178" s="96">
        <f>F181</f>
        <v>1</v>
      </c>
      <c r="G178" s="97">
        <f aca="true" t="shared" si="44" ref="G178:H181">G179</f>
        <v>0</v>
      </c>
      <c r="H178" s="97">
        <f t="shared" si="44"/>
        <v>0</v>
      </c>
      <c r="I178" s="81">
        <v>0</v>
      </c>
      <c r="J178" s="81" t="e">
        <f t="shared" si="41"/>
        <v>#DIV/0!</v>
      </c>
    </row>
    <row r="179" spans="1:10" ht="15.75">
      <c r="A179" s="95" t="s">
        <v>124</v>
      </c>
      <c r="B179" s="100">
        <v>831</v>
      </c>
      <c r="C179" s="78" t="s">
        <v>74</v>
      </c>
      <c r="D179" s="78" t="s">
        <v>125</v>
      </c>
      <c r="E179" s="78" t="s">
        <v>12</v>
      </c>
      <c r="F179" s="96">
        <f>F181</f>
        <v>1</v>
      </c>
      <c r="G179" s="97">
        <f t="shared" si="44"/>
        <v>0</v>
      </c>
      <c r="H179" s="97">
        <f t="shared" si="44"/>
        <v>0</v>
      </c>
      <c r="I179" s="81">
        <v>0</v>
      </c>
      <c r="J179" s="81" t="e">
        <f t="shared" si="41"/>
        <v>#DIV/0!</v>
      </c>
    </row>
    <row r="180" spans="1:10" ht="31.5">
      <c r="A180" s="95" t="s">
        <v>126</v>
      </c>
      <c r="B180" s="100">
        <v>831</v>
      </c>
      <c r="C180" s="78" t="s">
        <v>74</v>
      </c>
      <c r="D180" s="78" t="s">
        <v>127</v>
      </c>
      <c r="E180" s="78" t="s">
        <v>12</v>
      </c>
      <c r="F180" s="96">
        <f>F181</f>
        <v>1</v>
      </c>
      <c r="G180" s="97">
        <f t="shared" si="44"/>
        <v>0</v>
      </c>
      <c r="H180" s="97">
        <f t="shared" si="44"/>
        <v>0</v>
      </c>
      <c r="I180" s="81">
        <v>0</v>
      </c>
      <c r="J180" s="81" t="e">
        <f t="shared" si="41"/>
        <v>#DIV/0!</v>
      </c>
    </row>
    <row r="181" spans="1:10" ht="47.25">
      <c r="A181" s="95" t="s">
        <v>75</v>
      </c>
      <c r="B181" s="78" t="s">
        <v>94</v>
      </c>
      <c r="C181" s="78" t="s">
        <v>74</v>
      </c>
      <c r="D181" s="101">
        <v>4440101</v>
      </c>
      <c r="E181" s="78" t="s">
        <v>12</v>
      </c>
      <c r="F181" s="98">
        <v>1</v>
      </c>
      <c r="G181" s="97">
        <f t="shared" si="44"/>
        <v>0</v>
      </c>
      <c r="H181" s="97">
        <f t="shared" si="44"/>
        <v>0</v>
      </c>
      <c r="I181" s="81">
        <v>0</v>
      </c>
      <c r="J181" s="81" t="e">
        <f t="shared" si="41"/>
        <v>#DIV/0!</v>
      </c>
    </row>
    <row r="182" spans="1:10" ht="33">
      <c r="A182" s="99" t="s">
        <v>31</v>
      </c>
      <c r="B182" s="78" t="s">
        <v>94</v>
      </c>
      <c r="C182" s="78" t="s">
        <v>74</v>
      </c>
      <c r="D182" s="101">
        <v>4440101</v>
      </c>
      <c r="E182" s="78" t="s">
        <v>34</v>
      </c>
      <c r="F182" s="97">
        <v>1</v>
      </c>
      <c r="G182" s="97">
        <v>0</v>
      </c>
      <c r="H182" s="97">
        <v>0</v>
      </c>
      <c r="I182" s="81">
        <v>0</v>
      </c>
      <c r="J182" s="81" t="e">
        <f t="shared" si="41"/>
        <v>#DIV/0!</v>
      </c>
    </row>
    <row r="183" ht="12.75">
      <c r="E183" s="21"/>
    </row>
    <row r="184" ht="12.75">
      <c r="E184" s="21"/>
    </row>
    <row r="185" spans="1:6" ht="12.75">
      <c r="A185" t="s">
        <v>84</v>
      </c>
      <c r="E185" s="21" t="s">
        <v>84</v>
      </c>
      <c r="F185" t="s">
        <v>84</v>
      </c>
    </row>
    <row r="186" ht="12.75">
      <c r="E186" s="21"/>
    </row>
    <row r="187" ht="12.75">
      <c r="E187" s="21"/>
    </row>
    <row r="188" ht="12.75">
      <c r="E188" s="21"/>
    </row>
    <row r="189" ht="12.75">
      <c r="E189" s="21"/>
    </row>
    <row r="190" ht="12.75">
      <c r="E190" s="21"/>
    </row>
    <row r="191" ht="12.75">
      <c r="E191" s="21"/>
    </row>
    <row r="192" ht="12.75">
      <c r="E192" s="21"/>
    </row>
    <row r="193" ht="12.75">
      <c r="E193" s="21"/>
    </row>
    <row r="194" ht="12.75">
      <c r="E194" s="21"/>
    </row>
    <row r="195" ht="12.75">
      <c r="E195" s="21"/>
    </row>
    <row r="196" ht="12.75">
      <c r="E196" s="21"/>
    </row>
    <row r="197" ht="12.75">
      <c r="E197" s="21"/>
    </row>
    <row r="198" ht="12.75">
      <c r="E198" s="21"/>
    </row>
    <row r="199" ht="12.75">
      <c r="E199" s="21"/>
    </row>
  </sheetData>
  <sheetProtection/>
  <mergeCells count="12">
    <mergeCell ref="J11:J12"/>
    <mergeCell ref="H11:H12"/>
    <mergeCell ref="G11:G12"/>
    <mergeCell ref="A11:A12"/>
    <mergeCell ref="F11:F12"/>
    <mergeCell ref="B11:B12"/>
    <mergeCell ref="C11:C12"/>
    <mergeCell ref="D11:D12"/>
    <mergeCell ref="E11:E12"/>
    <mergeCell ref="B1:I5"/>
    <mergeCell ref="A8:I8"/>
    <mergeCell ref="I11:I12"/>
  </mergeCells>
  <printOptions/>
  <pageMargins left="0.75" right="0.75" top="1" bottom="1" header="0.5" footer="0.5"/>
  <pageSetup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workbookViewId="0" topLeftCell="A1">
      <selection activeCell="A11" sqref="A11:H11"/>
    </sheetView>
  </sheetViews>
  <sheetFormatPr defaultColWidth="9.00390625" defaultRowHeight="12.75"/>
  <cols>
    <col min="1" max="1" width="36.75390625" style="0" customWidth="1"/>
    <col min="2" max="2" width="11.125" style="0" customWidth="1"/>
    <col min="3" max="3" width="10.25390625" style="0" hidden="1" customWidth="1"/>
    <col min="4" max="4" width="9.75390625" style="0" hidden="1" customWidth="1"/>
    <col min="5" max="5" width="15.625" style="0" customWidth="1"/>
    <col min="6" max="6" width="12.75390625" style="0" customWidth="1"/>
    <col min="7" max="7" width="14.625" style="0" customWidth="1"/>
    <col min="8" max="8" width="9.625" style="0" customWidth="1"/>
    <col min="9" max="9" width="9.75390625" style="0" customWidth="1"/>
  </cols>
  <sheetData>
    <row r="1" spans="2:9" ht="12.75">
      <c r="B1" s="127" t="s">
        <v>138</v>
      </c>
      <c r="C1" s="128"/>
      <c r="D1" s="128"/>
      <c r="E1" s="128"/>
      <c r="F1" s="128"/>
      <c r="G1" s="128"/>
      <c r="H1" s="128"/>
      <c r="I1" s="128"/>
    </row>
    <row r="2" spans="2:9" ht="29.25" customHeight="1">
      <c r="B2" s="128"/>
      <c r="C2" s="128"/>
      <c r="D2" s="128"/>
      <c r="E2" s="128"/>
      <c r="F2" s="128"/>
      <c r="G2" s="128"/>
      <c r="H2" s="128"/>
      <c r="I2" s="128"/>
    </row>
    <row r="3" spans="2:9" ht="12.75">
      <c r="B3" s="128"/>
      <c r="C3" s="128"/>
      <c r="D3" s="128"/>
      <c r="E3" s="128"/>
      <c r="F3" s="128"/>
      <c r="G3" s="128"/>
      <c r="H3" s="128"/>
      <c r="I3" s="128"/>
    </row>
    <row r="4" spans="2:8" ht="15.75">
      <c r="B4" s="2" t="s">
        <v>67</v>
      </c>
      <c r="E4" s="8"/>
      <c r="F4" s="132"/>
      <c r="G4" s="132"/>
      <c r="H4" s="132"/>
    </row>
    <row r="5" spans="4:8" ht="3" customHeight="1">
      <c r="D5" s="8"/>
      <c r="E5" s="8"/>
      <c r="F5" s="8"/>
      <c r="G5" s="8"/>
      <c r="H5" s="8"/>
    </row>
    <row r="6" ht="12.75" hidden="1"/>
    <row r="7" spans="2:6" ht="16.5" hidden="1">
      <c r="B7" s="59"/>
      <c r="C7" s="3"/>
      <c r="D7" s="4"/>
      <c r="E7" s="4"/>
      <c r="F7" s="4"/>
    </row>
    <row r="8" spans="2:6" ht="15.75" hidden="1">
      <c r="B8" s="4"/>
      <c r="C8" s="3" t="s">
        <v>65</v>
      </c>
      <c r="D8" s="4"/>
      <c r="E8" s="4"/>
      <c r="F8" s="4"/>
    </row>
    <row r="9" spans="2:7" ht="15.75">
      <c r="B9" s="4"/>
      <c r="C9" s="3"/>
      <c r="D9" s="4"/>
      <c r="E9" s="134" t="s">
        <v>23</v>
      </c>
      <c r="F9" s="135"/>
      <c r="G9" s="135"/>
    </row>
    <row r="10" spans="1:9" ht="27" customHeight="1">
      <c r="A10" s="133" t="s">
        <v>213</v>
      </c>
      <c r="B10" s="133"/>
      <c r="C10" s="133"/>
      <c r="D10" s="133"/>
      <c r="E10" s="133"/>
      <c r="F10" s="133"/>
      <c r="G10" s="133"/>
      <c r="H10" s="133"/>
      <c r="I10" s="133"/>
    </row>
    <row r="11" spans="1:9" ht="33" customHeight="1">
      <c r="A11" s="133" t="s">
        <v>110</v>
      </c>
      <c r="B11" s="136"/>
      <c r="C11" s="136"/>
      <c r="D11" s="136"/>
      <c r="E11" s="136"/>
      <c r="F11" s="136"/>
      <c r="G11" s="136"/>
      <c r="H11" s="136"/>
      <c r="I11" s="60"/>
    </row>
    <row r="12" ht="12.75">
      <c r="A12" s="104" t="s">
        <v>109</v>
      </c>
    </row>
    <row r="13" spans="1:10" ht="12.75">
      <c r="A13" s="126" t="s">
        <v>24</v>
      </c>
      <c r="B13" s="126" t="s">
        <v>42</v>
      </c>
      <c r="C13" s="126" t="s">
        <v>1</v>
      </c>
      <c r="D13" s="126" t="s">
        <v>2</v>
      </c>
      <c r="E13" s="126" t="s">
        <v>139</v>
      </c>
      <c r="F13" s="126" t="s">
        <v>140</v>
      </c>
      <c r="G13" s="126" t="s">
        <v>141</v>
      </c>
      <c r="H13" s="126" t="s">
        <v>21</v>
      </c>
      <c r="I13" s="126" t="s">
        <v>22</v>
      </c>
      <c r="J13" s="1"/>
    </row>
    <row r="14" spans="1:10" ht="66" customHeight="1">
      <c r="A14" s="131"/>
      <c r="B14" s="126"/>
      <c r="C14" s="126"/>
      <c r="D14" s="126"/>
      <c r="E14" s="131"/>
      <c r="F14" s="131"/>
      <c r="G14" s="126"/>
      <c r="H14" s="131"/>
      <c r="I14" s="126"/>
      <c r="J14" s="1"/>
    </row>
    <row r="15" spans="1:10" ht="12.75">
      <c r="A15" s="5">
        <v>1</v>
      </c>
      <c r="B15" s="6">
        <v>3</v>
      </c>
      <c r="C15" s="6">
        <v>4</v>
      </c>
      <c r="D15" s="6">
        <v>5</v>
      </c>
      <c r="E15" s="5">
        <v>6</v>
      </c>
      <c r="F15" s="5">
        <v>7</v>
      </c>
      <c r="G15" s="6">
        <v>8</v>
      </c>
      <c r="H15" s="5">
        <v>9</v>
      </c>
      <c r="I15" s="6">
        <v>10</v>
      </c>
      <c r="J15" s="1"/>
    </row>
    <row r="16" spans="1:10" ht="14.25">
      <c r="A16" s="39" t="s">
        <v>32</v>
      </c>
      <c r="B16" s="38" t="s">
        <v>36</v>
      </c>
      <c r="C16" s="38" t="s">
        <v>13</v>
      </c>
      <c r="D16" s="38" t="s">
        <v>12</v>
      </c>
      <c r="E16" s="44">
        <f>E17+E18+E19+E20+E21</f>
        <v>1822.3</v>
      </c>
      <c r="F16" s="44">
        <f>F17+F18+F19+F20+F21</f>
        <v>1961.01</v>
      </c>
      <c r="G16" s="44">
        <f>G17+G18+G19+G20+G21</f>
        <v>1936.0000000000002</v>
      </c>
      <c r="H16" s="44">
        <f aca="true" t="shared" si="0" ref="H16:H26">G16/E16*100</f>
        <v>106.23936783186085</v>
      </c>
      <c r="I16" s="44">
        <f aca="true" t="shared" si="1" ref="I16:I21">G16/F16*100</f>
        <v>98.72463679430498</v>
      </c>
      <c r="J16" s="1"/>
    </row>
    <row r="17" spans="1:10" ht="60">
      <c r="A17" s="27" t="s">
        <v>28</v>
      </c>
      <c r="B17" s="11" t="s">
        <v>14</v>
      </c>
      <c r="C17" s="11" t="s">
        <v>13</v>
      </c>
      <c r="D17" s="11" t="s">
        <v>12</v>
      </c>
      <c r="E17" s="45">
        <v>646.5</v>
      </c>
      <c r="F17" s="45">
        <v>646.5</v>
      </c>
      <c r="G17" s="45">
        <v>646.44</v>
      </c>
      <c r="H17" s="45">
        <f t="shared" si="0"/>
        <v>99.99071925754062</v>
      </c>
      <c r="I17" s="45">
        <f t="shared" si="1"/>
        <v>99.99071925754062</v>
      </c>
      <c r="J17" s="1"/>
    </row>
    <row r="18" spans="1:10" ht="126">
      <c r="A18" s="28" t="s">
        <v>39</v>
      </c>
      <c r="B18" s="11" t="s">
        <v>17</v>
      </c>
      <c r="C18" s="11" t="s">
        <v>13</v>
      </c>
      <c r="D18" s="11" t="s">
        <v>12</v>
      </c>
      <c r="E18" s="105">
        <v>826.5</v>
      </c>
      <c r="F18" s="105">
        <v>826.5</v>
      </c>
      <c r="G18" s="105">
        <v>826.38</v>
      </c>
      <c r="H18" s="45">
        <f t="shared" si="0"/>
        <v>99.98548094373866</v>
      </c>
      <c r="I18" s="45">
        <f t="shared" si="1"/>
        <v>99.98548094373866</v>
      </c>
      <c r="J18" s="1"/>
    </row>
    <row r="19" spans="1:15" ht="78.75">
      <c r="A19" s="28" t="s">
        <v>82</v>
      </c>
      <c r="B19" s="11" t="s">
        <v>69</v>
      </c>
      <c r="C19" s="11"/>
      <c r="D19" s="11"/>
      <c r="E19" s="11" t="s">
        <v>142</v>
      </c>
      <c r="F19" s="105">
        <v>88.25</v>
      </c>
      <c r="G19" s="31" t="s">
        <v>148</v>
      </c>
      <c r="H19" s="45">
        <f t="shared" si="0"/>
        <v>101.90531177829101</v>
      </c>
      <c r="I19" s="45">
        <f>G19/F19*100</f>
        <v>100</v>
      </c>
      <c r="J19" s="1"/>
      <c r="O19" s="67" t="s">
        <v>84</v>
      </c>
    </row>
    <row r="20" spans="1:10" ht="15.75">
      <c r="A20" s="63" t="s">
        <v>9</v>
      </c>
      <c r="B20" s="11" t="s">
        <v>70</v>
      </c>
      <c r="C20" s="11" t="s">
        <v>13</v>
      </c>
      <c r="D20" s="11" t="s">
        <v>12</v>
      </c>
      <c r="E20" s="45">
        <v>2</v>
      </c>
      <c r="F20" s="45">
        <v>0</v>
      </c>
      <c r="G20" s="45">
        <v>0</v>
      </c>
      <c r="H20" s="45">
        <f t="shared" si="0"/>
        <v>0</v>
      </c>
      <c r="I20" s="45">
        <v>0</v>
      </c>
      <c r="J20" s="1"/>
    </row>
    <row r="21" spans="1:10" ht="31.5">
      <c r="A21" s="63" t="s">
        <v>4</v>
      </c>
      <c r="B21" s="11" t="s">
        <v>71</v>
      </c>
      <c r="C21" s="11"/>
      <c r="D21" s="11"/>
      <c r="E21" s="45">
        <v>260.7</v>
      </c>
      <c r="F21" s="45">
        <v>399.76</v>
      </c>
      <c r="G21" s="45">
        <v>374.93</v>
      </c>
      <c r="H21" s="45">
        <f t="shared" si="0"/>
        <v>143.81664748753357</v>
      </c>
      <c r="I21" s="45">
        <f t="shared" si="1"/>
        <v>93.78877326395838</v>
      </c>
      <c r="J21" s="1"/>
    </row>
    <row r="22" spans="1:11" ht="15.75">
      <c r="A22" s="37" t="s">
        <v>7</v>
      </c>
      <c r="B22" s="38" t="s">
        <v>18</v>
      </c>
      <c r="C22" s="38" t="s">
        <v>13</v>
      </c>
      <c r="D22" s="38" t="s">
        <v>12</v>
      </c>
      <c r="E22" s="44">
        <f>E23</f>
        <v>95.19</v>
      </c>
      <c r="F22" s="44">
        <f>F23</f>
        <v>95.92</v>
      </c>
      <c r="G22" s="44">
        <f>G23</f>
        <v>95.92</v>
      </c>
      <c r="H22" s="44">
        <f t="shared" si="0"/>
        <v>100.76688727807543</v>
      </c>
      <c r="I22" s="44">
        <f aca="true" t="shared" si="2" ref="I22:I34">G22/F22*100</f>
        <v>100</v>
      </c>
      <c r="J22" s="1"/>
      <c r="K22" s="107"/>
    </row>
    <row r="23" spans="1:10" ht="33">
      <c r="A23" s="40" t="s">
        <v>44</v>
      </c>
      <c r="B23" s="11" t="s">
        <v>43</v>
      </c>
      <c r="C23" s="11" t="s">
        <v>13</v>
      </c>
      <c r="D23" s="11" t="s">
        <v>12</v>
      </c>
      <c r="E23" s="45">
        <v>95.19</v>
      </c>
      <c r="F23" s="45">
        <v>95.92</v>
      </c>
      <c r="G23" s="45">
        <v>95.92</v>
      </c>
      <c r="H23" s="45">
        <f t="shared" si="0"/>
        <v>100.76688727807543</v>
      </c>
      <c r="I23" s="45">
        <f t="shared" si="2"/>
        <v>100</v>
      </c>
      <c r="J23" s="1"/>
    </row>
    <row r="24" spans="1:10" ht="50.25" customHeight="1">
      <c r="A24" s="68" t="s">
        <v>83</v>
      </c>
      <c r="B24" s="38" t="s">
        <v>80</v>
      </c>
      <c r="C24" s="38"/>
      <c r="D24" s="38"/>
      <c r="E24" s="44">
        <f>E25</f>
        <v>105</v>
      </c>
      <c r="F24" s="44">
        <f>F25</f>
        <v>78.01</v>
      </c>
      <c r="G24" s="44">
        <f>G25</f>
        <v>78</v>
      </c>
      <c r="H24" s="44">
        <f t="shared" si="0"/>
        <v>74.28571428571429</v>
      </c>
      <c r="I24" s="44">
        <f t="shared" si="2"/>
        <v>99.98718113062426</v>
      </c>
      <c r="J24" s="1"/>
    </row>
    <row r="25" spans="1:10" ht="64.5" customHeight="1">
      <c r="A25" s="69" t="s">
        <v>79</v>
      </c>
      <c r="B25" s="11" t="s">
        <v>81</v>
      </c>
      <c r="C25" s="11"/>
      <c r="D25" s="11"/>
      <c r="E25" s="45">
        <v>105</v>
      </c>
      <c r="F25" s="45">
        <v>78.01</v>
      </c>
      <c r="G25" s="45">
        <v>78</v>
      </c>
      <c r="H25" s="45">
        <f t="shared" si="0"/>
        <v>74.28571428571429</v>
      </c>
      <c r="I25" s="45">
        <f t="shared" si="2"/>
        <v>99.98718113062426</v>
      </c>
      <c r="J25" s="1"/>
    </row>
    <row r="26" spans="1:10" ht="18.75" customHeight="1">
      <c r="A26" s="68" t="s">
        <v>86</v>
      </c>
      <c r="B26" s="38" t="s">
        <v>85</v>
      </c>
      <c r="C26" s="38"/>
      <c r="D26" s="38"/>
      <c r="E26" s="44">
        <f>E27+E28+E29</f>
        <v>721.7</v>
      </c>
      <c r="F26" s="44">
        <f>F27+F28+F29</f>
        <v>6641</v>
      </c>
      <c r="G26" s="44">
        <f>G27+G28+G29</f>
        <v>6326.43</v>
      </c>
      <c r="H26" s="44">
        <f t="shared" si="0"/>
        <v>876.6010807814881</v>
      </c>
      <c r="I26" s="44">
        <f>G26/F26*100</f>
        <v>95.2632133714802</v>
      </c>
      <c r="J26" s="1"/>
    </row>
    <row r="27" spans="1:10" ht="18.75" customHeight="1">
      <c r="A27" s="68" t="s">
        <v>117</v>
      </c>
      <c r="B27" s="38" t="s">
        <v>116</v>
      </c>
      <c r="C27" s="38"/>
      <c r="D27" s="38"/>
      <c r="E27" s="44">
        <v>95</v>
      </c>
      <c r="F27" s="44">
        <v>99.64</v>
      </c>
      <c r="G27" s="44">
        <v>0</v>
      </c>
      <c r="H27" s="44">
        <f>G27/E27*100</f>
        <v>0</v>
      </c>
      <c r="I27" s="44">
        <f>G27/F27*100</f>
        <v>0</v>
      </c>
      <c r="J27" s="1"/>
    </row>
    <row r="28" spans="1:10" ht="18.75" customHeight="1">
      <c r="A28" s="69" t="s">
        <v>112</v>
      </c>
      <c r="B28" s="11" t="s">
        <v>111</v>
      </c>
      <c r="C28" s="11"/>
      <c r="D28" s="11"/>
      <c r="E28" s="45">
        <v>626.7</v>
      </c>
      <c r="F28" s="45">
        <v>3814.94</v>
      </c>
      <c r="G28" s="45">
        <v>3600.01</v>
      </c>
      <c r="H28" s="45">
        <f>G28/E28*100</f>
        <v>574.4391255784267</v>
      </c>
      <c r="I28" s="45">
        <f t="shared" si="2"/>
        <v>94.36609750087813</v>
      </c>
      <c r="J28" s="1"/>
    </row>
    <row r="29" spans="1:10" ht="30.75" customHeight="1">
      <c r="A29" s="69" t="s">
        <v>88</v>
      </c>
      <c r="B29" s="11" t="s">
        <v>87</v>
      </c>
      <c r="C29" s="11"/>
      <c r="D29" s="11"/>
      <c r="E29" s="45">
        <v>0</v>
      </c>
      <c r="F29" s="45">
        <v>2726.42</v>
      </c>
      <c r="G29" s="45">
        <v>2726.42</v>
      </c>
      <c r="H29" s="45">
        <v>0</v>
      </c>
      <c r="I29" s="45">
        <f t="shared" si="2"/>
        <v>100</v>
      </c>
      <c r="J29" s="1"/>
    </row>
    <row r="30" spans="1:10" ht="47.25">
      <c r="A30" s="35" t="s">
        <v>46</v>
      </c>
      <c r="B30" s="36" t="s">
        <v>47</v>
      </c>
      <c r="C30" s="36" t="s">
        <v>13</v>
      </c>
      <c r="D30" s="36" t="s">
        <v>12</v>
      </c>
      <c r="E30" s="44">
        <f>E32</f>
        <v>445.2</v>
      </c>
      <c r="F30" s="44">
        <f>F31+F32</f>
        <v>1750.12</v>
      </c>
      <c r="G30" s="44">
        <f>G31+G32</f>
        <v>1744.8400000000001</v>
      </c>
      <c r="H30" s="44">
        <f aca="true" t="shared" si="3" ref="H30:H38">G30/E30*100</f>
        <v>391.92273135669365</v>
      </c>
      <c r="I30" s="44">
        <f t="shared" si="2"/>
        <v>99.69830640184675</v>
      </c>
      <c r="J30" s="1"/>
    </row>
    <row r="31" spans="1:10" ht="15.75">
      <c r="A31" s="88"/>
      <c r="B31" s="11" t="s">
        <v>143</v>
      </c>
      <c r="C31" s="89"/>
      <c r="D31" s="89"/>
      <c r="E31" s="45">
        <v>0</v>
      </c>
      <c r="F31" s="45">
        <v>950.32</v>
      </c>
      <c r="G31" s="45">
        <v>950.32</v>
      </c>
      <c r="H31" s="45"/>
      <c r="I31" s="45"/>
      <c r="J31" s="1"/>
    </row>
    <row r="32" spans="1:10" ht="16.5">
      <c r="A32" s="32" t="s">
        <v>8</v>
      </c>
      <c r="B32" s="11" t="s">
        <v>51</v>
      </c>
      <c r="C32" s="11" t="s">
        <v>13</v>
      </c>
      <c r="D32" s="11" t="s">
        <v>12</v>
      </c>
      <c r="E32" s="45">
        <v>445.2</v>
      </c>
      <c r="F32" s="45">
        <v>799.8</v>
      </c>
      <c r="G32" s="45">
        <v>794.52</v>
      </c>
      <c r="H32" s="45">
        <f t="shared" si="3"/>
        <v>178.46361185983827</v>
      </c>
      <c r="I32" s="45">
        <f t="shared" si="2"/>
        <v>99.33983495873969</v>
      </c>
      <c r="J32" s="1"/>
    </row>
    <row r="33" spans="1:10" ht="30.75" customHeight="1">
      <c r="A33" s="33" t="s">
        <v>58</v>
      </c>
      <c r="B33" s="49" t="s">
        <v>59</v>
      </c>
      <c r="C33" s="49" t="s">
        <v>13</v>
      </c>
      <c r="D33" s="49" t="s">
        <v>12</v>
      </c>
      <c r="E33" s="50">
        <f>E34</f>
        <v>711.8</v>
      </c>
      <c r="F33" s="50">
        <f>F34</f>
        <v>973.74</v>
      </c>
      <c r="G33" s="50">
        <f>G34</f>
        <v>969.42</v>
      </c>
      <c r="H33" s="44">
        <f t="shared" si="3"/>
        <v>136.19275077268895</v>
      </c>
      <c r="I33" s="44">
        <f t="shared" si="2"/>
        <v>99.55634974428492</v>
      </c>
      <c r="J33" s="1"/>
    </row>
    <row r="34" spans="1:10" ht="15.75">
      <c r="A34" s="34" t="s">
        <v>10</v>
      </c>
      <c r="B34" s="11" t="s">
        <v>20</v>
      </c>
      <c r="C34" s="11" t="s">
        <v>13</v>
      </c>
      <c r="D34" s="11" t="s">
        <v>12</v>
      </c>
      <c r="E34" s="45">
        <v>711.8</v>
      </c>
      <c r="F34" s="45">
        <v>973.74</v>
      </c>
      <c r="G34" s="45">
        <v>969.42</v>
      </c>
      <c r="H34" s="45">
        <f t="shared" si="3"/>
        <v>136.19275077268895</v>
      </c>
      <c r="I34" s="45">
        <f t="shared" si="2"/>
        <v>99.55634974428492</v>
      </c>
      <c r="J34" s="1"/>
    </row>
    <row r="35" spans="1:10" ht="15.75">
      <c r="A35" s="114" t="s">
        <v>146</v>
      </c>
      <c r="B35" s="49" t="s">
        <v>144</v>
      </c>
      <c r="C35" s="49"/>
      <c r="D35" s="49"/>
      <c r="E35" s="50">
        <f>E36</f>
        <v>0</v>
      </c>
      <c r="F35" s="50">
        <f>F36</f>
        <v>75</v>
      </c>
      <c r="G35" s="50">
        <f>G36</f>
        <v>75</v>
      </c>
      <c r="H35" s="50">
        <v>0</v>
      </c>
      <c r="I35" s="50">
        <f>G35/F35*100</f>
        <v>100</v>
      </c>
      <c r="J35" s="1"/>
    </row>
    <row r="36" spans="1:10" ht="31.5">
      <c r="A36" s="34" t="s">
        <v>147</v>
      </c>
      <c r="B36" s="11" t="s">
        <v>145</v>
      </c>
      <c r="C36" s="11"/>
      <c r="D36" s="11"/>
      <c r="E36" s="45">
        <v>0</v>
      </c>
      <c r="F36" s="45">
        <v>75</v>
      </c>
      <c r="G36" s="45">
        <v>75</v>
      </c>
      <c r="H36" s="45">
        <v>0</v>
      </c>
      <c r="I36" s="45">
        <f>G36/F36*100</f>
        <v>100</v>
      </c>
      <c r="J36" s="1"/>
    </row>
    <row r="37" spans="1:9" ht="16.5">
      <c r="A37" s="33" t="s">
        <v>90</v>
      </c>
      <c r="B37" s="70">
        <v>1000</v>
      </c>
      <c r="C37" s="50" t="s">
        <v>13</v>
      </c>
      <c r="D37" s="50" t="s">
        <v>12</v>
      </c>
      <c r="E37" s="54">
        <v>10</v>
      </c>
      <c r="F37" s="54">
        <v>0</v>
      </c>
      <c r="G37" s="54">
        <v>0</v>
      </c>
      <c r="H37" s="44">
        <f t="shared" si="3"/>
        <v>0</v>
      </c>
      <c r="I37" s="44">
        <v>0</v>
      </c>
    </row>
    <row r="38" spans="1:9" ht="28.5" customHeight="1">
      <c r="A38" s="32" t="s">
        <v>91</v>
      </c>
      <c r="B38" s="11" t="s">
        <v>89</v>
      </c>
      <c r="C38" s="11" t="s">
        <v>13</v>
      </c>
      <c r="D38" s="11" t="s">
        <v>12</v>
      </c>
      <c r="E38" s="55">
        <v>10</v>
      </c>
      <c r="F38" s="55">
        <v>0</v>
      </c>
      <c r="G38" s="55">
        <v>0</v>
      </c>
      <c r="H38" s="45">
        <f t="shared" si="3"/>
        <v>0</v>
      </c>
      <c r="I38" s="45">
        <v>0</v>
      </c>
    </row>
    <row r="39" spans="1:9" ht="18" customHeight="1">
      <c r="A39" s="106" t="s">
        <v>115</v>
      </c>
      <c r="B39" s="38" t="s">
        <v>113</v>
      </c>
      <c r="C39" s="38"/>
      <c r="D39" s="38"/>
      <c r="E39" s="72">
        <f>E40</f>
        <v>0</v>
      </c>
      <c r="F39" s="72">
        <f>F40</f>
        <v>0</v>
      </c>
      <c r="G39" s="72">
        <v>0</v>
      </c>
      <c r="H39" s="44">
        <v>0</v>
      </c>
      <c r="I39" s="44">
        <v>0</v>
      </c>
    </row>
    <row r="40" spans="1:9" ht="15" customHeight="1">
      <c r="A40" s="32" t="s">
        <v>115</v>
      </c>
      <c r="B40" s="11" t="s">
        <v>114</v>
      </c>
      <c r="C40" s="11"/>
      <c r="D40" s="11"/>
      <c r="E40" s="55">
        <v>0</v>
      </c>
      <c r="F40" s="55">
        <v>0</v>
      </c>
      <c r="G40" s="55">
        <v>0</v>
      </c>
      <c r="H40" s="45">
        <v>0</v>
      </c>
      <c r="I40" s="45">
        <v>0</v>
      </c>
    </row>
    <row r="41" spans="1:9" ht="15.75">
      <c r="A41" s="71" t="s">
        <v>72</v>
      </c>
      <c r="B41" s="38" t="s">
        <v>73</v>
      </c>
      <c r="C41" s="38"/>
      <c r="D41" s="38"/>
      <c r="E41" s="61">
        <f>E42</f>
        <v>1</v>
      </c>
      <c r="F41" s="72">
        <f>F42</f>
        <v>0</v>
      </c>
      <c r="G41" s="61">
        <v>0</v>
      </c>
      <c r="H41" s="44">
        <v>0</v>
      </c>
      <c r="I41" s="44">
        <v>0</v>
      </c>
    </row>
    <row r="42" spans="1:9" ht="30.75" customHeight="1">
      <c r="A42" s="53" t="s">
        <v>92</v>
      </c>
      <c r="B42" s="11" t="s">
        <v>74</v>
      </c>
      <c r="C42" s="11"/>
      <c r="D42" s="11"/>
      <c r="E42" s="62">
        <v>1</v>
      </c>
      <c r="F42" s="62">
        <v>0</v>
      </c>
      <c r="G42" s="62">
        <v>0</v>
      </c>
      <c r="H42" s="45">
        <v>0</v>
      </c>
      <c r="I42" s="45">
        <v>0</v>
      </c>
    </row>
    <row r="43" spans="1:9" ht="12.75">
      <c r="A43" s="56" t="s">
        <v>66</v>
      </c>
      <c r="B43" s="56"/>
      <c r="C43" s="56"/>
      <c r="D43" s="57"/>
      <c r="E43" s="58">
        <f>E16+E22+E24+E26+E30+E33+E37+E39+E41</f>
        <v>3912.1899999999996</v>
      </c>
      <c r="F43" s="58">
        <f>F16+F22+F25+F26+F30+F33+F35+F37+F39+F41</f>
        <v>11574.800000000001</v>
      </c>
      <c r="G43" s="58">
        <f>G16+G22+G24+G26+G30+G33+G35+G37+G39+G41</f>
        <v>11225.61</v>
      </c>
      <c r="H43" s="108">
        <f>G43/E43*100</f>
        <v>286.93928464619563</v>
      </c>
      <c r="I43" s="108">
        <f>G43/F43*100</f>
        <v>96.98318761447283</v>
      </c>
    </row>
    <row r="44" ht="12.75">
      <c r="D44" s="21"/>
    </row>
    <row r="45" spans="1:7" ht="12.75">
      <c r="A45" t="s">
        <v>84</v>
      </c>
      <c r="D45" s="21"/>
      <c r="G45" t="s">
        <v>84</v>
      </c>
    </row>
    <row r="46" ht="12.75">
      <c r="D46" s="21"/>
    </row>
    <row r="47" ht="12.75">
      <c r="D47" s="21"/>
    </row>
    <row r="48" ht="12.75">
      <c r="D48" s="21"/>
    </row>
    <row r="49" ht="12.75">
      <c r="D49" s="21"/>
    </row>
    <row r="50" ht="12.75">
      <c r="D50" s="21"/>
    </row>
    <row r="51" ht="12.75">
      <c r="D51" s="21"/>
    </row>
    <row r="52" ht="12.75">
      <c r="D52" s="21"/>
    </row>
    <row r="53" ht="12.75">
      <c r="D53" s="21"/>
    </row>
    <row r="54" ht="12.75">
      <c r="D54" s="21"/>
    </row>
    <row r="55" ht="12.75">
      <c r="D55" s="21"/>
    </row>
    <row r="56" ht="12.75">
      <c r="D56" s="21"/>
    </row>
    <row r="57" ht="12.75">
      <c r="D57" s="21"/>
    </row>
    <row r="58" ht="12.75">
      <c r="D58" s="21"/>
    </row>
    <row r="59" ht="12.75">
      <c r="D59" s="21"/>
    </row>
  </sheetData>
  <sheetProtection/>
  <mergeCells count="14">
    <mergeCell ref="B1:I3"/>
    <mergeCell ref="F4:H4"/>
    <mergeCell ref="I13:I14"/>
    <mergeCell ref="A10:I10"/>
    <mergeCell ref="E9:G9"/>
    <mergeCell ref="A11:H11"/>
    <mergeCell ref="A13:A14"/>
    <mergeCell ref="E13:E14"/>
    <mergeCell ref="B13:B14"/>
    <mergeCell ref="H13:H14"/>
    <mergeCell ref="C13:C14"/>
    <mergeCell ref="D13:D14"/>
    <mergeCell ref="G13:G14"/>
    <mergeCell ref="F13:F14"/>
  </mergeCells>
  <printOptions/>
  <pageMargins left="0.75" right="0.75" top="1" bottom="1" header="0.5" footer="0.5"/>
  <pageSetup horizontalDpi="600" verticalDpi="600" orientation="portrait" paperSize="9" scale="69" r:id="rId2"/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marchenko</dc:creator>
  <cp:keywords/>
  <dc:description/>
  <cp:lastModifiedBy>WiZaRd</cp:lastModifiedBy>
  <cp:lastPrinted>2013-06-23T00:44:16Z</cp:lastPrinted>
  <dcterms:created xsi:type="dcterms:W3CDTF">2008-03-20T06:09:23Z</dcterms:created>
  <dcterms:modified xsi:type="dcterms:W3CDTF">2014-04-03T00:05:08Z</dcterms:modified>
  <cp:category/>
  <cp:version/>
  <cp:contentType/>
  <cp:contentStatus/>
</cp:coreProperties>
</file>